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3120" windowWidth="15480" windowHeight="8190" activeTab="1"/>
  </bookViews>
  <sheets>
    <sheet name="A" sheetId="1" r:id="rId1"/>
    <sheet name="B" sheetId="2" r:id="rId2"/>
    <sheet name="C" sheetId="3" r:id="rId3"/>
    <sheet name="OTHERS" sheetId="4" r:id="rId4"/>
    <sheet name="COMP STATMENT" sheetId="5" r:id="rId5"/>
  </sheets>
  <definedNames>
    <definedName name="Excel_BuiltIn__FilterDatabase_5">#REF!</definedName>
    <definedName name="Excel_BuiltIn__FilterDatabase_7">#REF!</definedName>
    <definedName name="Excel_BuiltIn_Print_Area_1">'B'!$A$1:$I$42</definedName>
    <definedName name="Excel_BuiltIn_Print_Area_1_1">'B'!$A$1:$G$42</definedName>
    <definedName name="Excel_BuiltIn_Print_Area_2_1">'C'!$A$1:$E$59</definedName>
    <definedName name="_xlnm.Print_Area" localSheetId="0">'A'!$A$1:$D$18</definedName>
    <definedName name="_xlnm.Print_Area" localSheetId="1">'B'!$A$1:$I$44</definedName>
    <definedName name="_xlnm.Print_Area" localSheetId="2">'C'!$A$1:$L$59</definedName>
    <definedName name="_xlnm.Print_Titles" localSheetId="1">'B'!$1:$5</definedName>
    <definedName name="_xlnm.Print_Titles" localSheetId="2">'C'!$1:$6</definedName>
  </definedNames>
  <calcPr fullCalcOnLoad="1"/>
</workbook>
</file>

<file path=xl/sharedStrings.xml><?xml version="1.0" encoding="utf-8"?>
<sst xmlns="http://schemas.openxmlformats.org/spreadsheetml/2006/main" count="1104" uniqueCount="789">
  <si>
    <t>Name of the Company :  THE KCP LIMITED</t>
  </si>
  <si>
    <t>V RAMAKRISHNA SONS P LTD</t>
  </si>
  <si>
    <t>V L INDIRA DUTT</t>
  </si>
  <si>
    <t>UMA S VALLABHANENI</t>
  </si>
  <si>
    <t>IRMGARD VELAGAPUDI</t>
  </si>
  <si>
    <t>VELAGAPUDI LAKSHMANA DUTT</t>
  </si>
  <si>
    <t>RAVI CHITTURI</t>
  </si>
  <si>
    <t>S RAJIV RANGASAMI (MAS)</t>
  </si>
  <si>
    <t>S R K PRASAD (DR)</t>
  </si>
  <si>
    <t>NALINI PRASAD</t>
  </si>
  <si>
    <t>KIRAN VELAGAPUDI</t>
  </si>
  <si>
    <t>RAJESWARY RAMAKRISHNAN</t>
  </si>
  <si>
    <t>HDFC TRUSTEE COMPANY LIMITED A/C HDFC LONG TERM EQUITY FUND</t>
  </si>
  <si>
    <t>SBIMF-MAGNUM SECTOR FUNDS UMBRELLA-EMERGING BUSINESSES FUND</t>
  </si>
  <si>
    <t>THE NEW INDIA ASSURANCE COMPANY LIMITED</t>
  </si>
  <si>
    <t>ABDUL LATHIF A E</t>
  </si>
  <si>
    <t>849</t>
  </si>
  <si>
    <t>DIVI MADHUSUDANA RAO</t>
  </si>
  <si>
    <t>MANOHAR B BORUNDIA</t>
  </si>
  <si>
    <t>2931</t>
  </si>
  <si>
    <t>VISHVENDRA RAO (DR)</t>
  </si>
  <si>
    <t>G.V. REDDY (DR)</t>
  </si>
  <si>
    <t>3878</t>
  </si>
  <si>
    <t>SRI ADUSUMILLI ASWARDHA NARAYANA MURTHY</t>
  </si>
  <si>
    <t>4159</t>
  </si>
  <si>
    <t>VASANTHI VALLURUPALLI</t>
  </si>
  <si>
    <t>4267</t>
  </si>
  <si>
    <t>VIPUL PRABODH SHAH</t>
  </si>
  <si>
    <t>VAIRAJI SWAMINATHAN</t>
  </si>
  <si>
    <t>IN30014210639987</t>
  </si>
  <si>
    <t>SISHODIA  MAYURDHWAJSINH</t>
  </si>
  <si>
    <t>IN30015910486802</t>
  </si>
  <si>
    <t>K. V. VISHWANATHA PANICKER</t>
  </si>
  <si>
    <t>IN30015910523345</t>
  </si>
  <si>
    <t>ASHWINKUMAR SHAH</t>
  </si>
  <si>
    <t>IN30015910528796</t>
  </si>
  <si>
    <t>VINOD SHYAM SUNDER ASWANI</t>
  </si>
  <si>
    <t>IN30015910620757</t>
  </si>
  <si>
    <t>SANJAY TYAGI</t>
  </si>
  <si>
    <t>IN30018313108156</t>
  </si>
  <si>
    <t>NARRA VENKATA RAMANA</t>
  </si>
  <si>
    <t>IN30018313108165</t>
  </si>
  <si>
    <t>IN30018313588616</t>
  </si>
  <si>
    <t>MOHAMMAD  ANEES</t>
  </si>
  <si>
    <t>IN30021414485857</t>
  </si>
  <si>
    <t>GOKANI URVASHI HARSHENDU</t>
  </si>
  <si>
    <t>IN30021414507504</t>
  </si>
  <si>
    <t>SUNIL AMIN</t>
  </si>
  <si>
    <t>IN30021414746750</t>
  </si>
  <si>
    <t>IDREES ZAFAR</t>
  </si>
  <si>
    <t>IN30023910465160</t>
  </si>
  <si>
    <t>RAVINDRANATHAN K B</t>
  </si>
  <si>
    <t>IN30023910648758</t>
  </si>
  <si>
    <t>PHILIP GEEVARGHESE THONDUPARAMPILE</t>
  </si>
  <si>
    <t>IN30023910729382</t>
  </si>
  <si>
    <t>SREEKUMARI RAMACHANDRA PANICKER</t>
  </si>
  <si>
    <t>IN30023910775932</t>
  </si>
  <si>
    <t>GEORGE VARUGHESE THEILASSERIL</t>
  </si>
  <si>
    <t>IN30023911148894</t>
  </si>
  <si>
    <t>KOODAKAYI PALLIAN RAMESH</t>
  </si>
  <si>
    <t>IN30023911181627</t>
  </si>
  <si>
    <t>KAMAL AHUJA</t>
  </si>
  <si>
    <t>IN30023911292055</t>
  </si>
  <si>
    <t>RAJEEV C.S</t>
  </si>
  <si>
    <t>IN30023911710477</t>
  </si>
  <si>
    <t>DILIP KUMAR MITAL</t>
  </si>
  <si>
    <t>IN30023911807893</t>
  </si>
  <si>
    <t>SHANY MOHAMED HAFIS</t>
  </si>
  <si>
    <t>IN30023911809954</t>
  </si>
  <si>
    <t>No. of warrants</t>
  </si>
  <si>
    <t>As a % of total No. of Warrants</t>
  </si>
  <si>
    <t>As a % of total No.of Shares of the Company, assuming full conversion of Warrants</t>
  </si>
  <si>
    <t>Total paid-up capital of the Company, assuming full conversion of warrants and convertible securities</t>
  </si>
  <si>
    <t>Category Code
(I)</t>
  </si>
  <si>
    <t>Category of Shareholder
(II)</t>
  </si>
  <si>
    <t>No. of Share holders
(III)</t>
  </si>
  <si>
    <t>Total No. of shares
(IV)</t>
  </si>
  <si>
    <t>No. of shares held in Dematerialised Form
(V)</t>
  </si>
  <si>
    <t>Total No. of shareholding as a percentage of Total No. of shares</t>
  </si>
  <si>
    <t>Shares pledged or otherwise encumbered</t>
  </si>
  <si>
    <t>As a percentage of (A+B)
(VI)</t>
  </si>
  <si>
    <t>As a percentage of (A+B+C)
(VII)</t>
  </si>
  <si>
    <t>No. of Shares 
(VIII)</t>
  </si>
  <si>
    <t>As a percentage of (IX=VIII / IV)</t>
  </si>
  <si>
    <t>Central Government/ State Governments</t>
  </si>
  <si>
    <t>Financial Institutions / Banks</t>
  </si>
  <si>
    <t>Sub Total  A(1)</t>
  </si>
  <si>
    <t>Individual (Non resident Individuals / Foreign individuals)</t>
  </si>
  <si>
    <t xml:space="preserve">Any other (Specify) </t>
  </si>
  <si>
    <t>Sub Total  A(2)</t>
  </si>
  <si>
    <t>Total shareholding of Promoter and Promoter Group (A)= (A)(1) +(A)(2)</t>
  </si>
  <si>
    <t>N.A.</t>
  </si>
  <si>
    <t>Mutual Funds/ UTI</t>
  </si>
  <si>
    <t>CLEARING MEMBER</t>
  </si>
  <si>
    <t>Venture capital Funds</t>
  </si>
  <si>
    <t xml:space="preserve">Foreign Institutional Investors </t>
  </si>
  <si>
    <t xml:space="preserve">Any other </t>
  </si>
  <si>
    <t>Sub Total  B(1)</t>
  </si>
  <si>
    <t xml:space="preserve">b </t>
  </si>
  <si>
    <t xml:space="preserve">Individuals </t>
  </si>
  <si>
    <t>( i )</t>
  </si>
  <si>
    <t>Individual Shareholders holding Nominal Share Capital upto Rs.1 Lakh</t>
  </si>
  <si>
    <t>Individual Shareholders holding Nominal Share Capital in excess of Rs.1 Lakh</t>
  </si>
  <si>
    <t>Sub Total  B(2)</t>
  </si>
  <si>
    <t xml:space="preserve">Total Public Shareholding (B)= (B)(1)+(B)(2) </t>
  </si>
  <si>
    <t>TOTAL (A) + (B)</t>
  </si>
  <si>
    <t xml:space="preserve">Shares held by Custodians and against which Depository Receipts have been issued </t>
  </si>
  <si>
    <t>Promoter and Promoter Group</t>
  </si>
  <si>
    <t>Public</t>
  </si>
  <si>
    <t>Grand Total (A) + (B) + ( C)**</t>
  </si>
  <si>
    <t>2131</t>
  </si>
  <si>
    <t>3009</t>
  </si>
  <si>
    <t>IN30226913048262</t>
  </si>
  <si>
    <t>GEORGE JOYICHEN PUTHUPARAMPIL</t>
  </si>
  <si>
    <t>IN30267930092102</t>
  </si>
  <si>
    <t>VISWANATHA VASUDEVA PANIKAR</t>
  </si>
  <si>
    <t>IN30267930138145</t>
  </si>
  <si>
    <t>ABDUL BASITH FAROOQUI</t>
  </si>
  <si>
    <t>IN30267930138655</t>
  </si>
  <si>
    <t>IN30267931126303</t>
  </si>
  <si>
    <t>K GOKULA SELVAN</t>
  </si>
  <si>
    <t>IN30267931915563</t>
  </si>
  <si>
    <t>ABDUL RASHID IBRAHIM ANSARI</t>
  </si>
  <si>
    <t>IN30267932057416</t>
  </si>
  <si>
    <t>AVELINO VENCELAO RODRIGUES</t>
  </si>
  <si>
    <t>IN30267932828698</t>
  </si>
  <si>
    <t>RAVINDRANATH  RAMAKRISHNAN</t>
  </si>
  <si>
    <t>IN30267932919446</t>
  </si>
  <si>
    <t>JOHN MANAPPURATH VARKEY</t>
  </si>
  <si>
    <t>IN30267933189733</t>
  </si>
  <si>
    <t>MANICKAM SIVAPRAKASAM</t>
  </si>
  <si>
    <t>IN30267933206805</t>
  </si>
  <si>
    <t>AMIT  SHUKLA</t>
  </si>
  <si>
    <t>IN30267933295747</t>
  </si>
  <si>
    <t>CHANDRESHKUMAR CHUNILAL VASA</t>
  </si>
  <si>
    <t>VAIGUNDAMOORTHI ARUNACHALAM THIAGARAJAN</t>
  </si>
  <si>
    <t>IN30286310265433</t>
  </si>
  <si>
    <t>DEVABHAKTUNI RAMA DEVI</t>
  </si>
  <si>
    <t>IN30286310267572</t>
  </si>
  <si>
    <t>ANITHA GADDIPATI</t>
  </si>
  <si>
    <t>IN30286310269453</t>
  </si>
  <si>
    <t>ASALATHA VIKUNTAM</t>
  </si>
  <si>
    <t>IN30286310270301</t>
  </si>
  <si>
    <t>DAVARAPALLI VENKATESWARA RAO</t>
  </si>
  <si>
    <t>IN30287120716964</t>
  </si>
  <si>
    <t>Jaya Subramanian</t>
  </si>
  <si>
    <t>IN30287120856674</t>
  </si>
  <si>
    <t>Subramaniam P A</t>
  </si>
  <si>
    <t>IN30290240101240</t>
  </si>
  <si>
    <t>MUKESH  VESRA</t>
  </si>
  <si>
    <t>IN30290240198926</t>
  </si>
  <si>
    <t>ARUNACHALAM  SRINIVASAN</t>
  </si>
  <si>
    <t>IN30290240631406</t>
  </si>
  <si>
    <t>JAYAGOPI  NARAYANASAMY</t>
  </si>
  <si>
    <t>IN30290240930394</t>
  </si>
  <si>
    <t>J GURUMURTHY</t>
  </si>
  <si>
    <t>IN30290241165968</t>
  </si>
  <si>
    <t>NIKHIL A SHAH</t>
  </si>
  <si>
    <t>IN30290241378060</t>
  </si>
  <si>
    <t>AHAMEDSHA EBRAHIM JAILANI ABDUL LATHIF</t>
  </si>
  <si>
    <t>IN30290241385936</t>
  </si>
  <si>
    <t>KANIZE FATIMA E RUPAWALA</t>
  </si>
  <si>
    <t>IN30290241736750</t>
  </si>
  <si>
    <t>ERAMANGALATH AHMEDKUTTY MOHAMED HAFIS</t>
  </si>
  <si>
    <t>IN30290241756956</t>
  </si>
  <si>
    <t>MOUZAM YUSUF PAGARKAR</t>
  </si>
  <si>
    <t>IN30290242102053</t>
  </si>
  <si>
    <t>KATTAKATH KUNJALAN HARIS</t>
  </si>
  <si>
    <t>IN30290242407567</t>
  </si>
  <si>
    <t>KENGALAPURA RUDREGOWDA PRABHU</t>
  </si>
  <si>
    <t>IN30290242477990</t>
  </si>
  <si>
    <t>RONALD GERMAN SEQUEIRA</t>
  </si>
  <si>
    <t>IN30290242485485</t>
  </si>
  <si>
    <t>GULAMOHIDDIN ILLAUDDIN NAZIMUDDIN</t>
  </si>
  <si>
    <t>IN30290242847335</t>
  </si>
  <si>
    <t>RADHA KRISHNAN KONCHATH</t>
  </si>
  <si>
    <t>IN30290242905188</t>
  </si>
  <si>
    <t>KASETTI JAGANNATHAIAH RAVIKUMAR</t>
  </si>
  <si>
    <t>IN30290243091290</t>
  </si>
  <si>
    <t>GAGANKUMAR KANAYALAL LALWANI</t>
  </si>
  <si>
    <t>IN30290243197347</t>
  </si>
  <si>
    <t>SHOBHIT SAH</t>
  </si>
  <si>
    <t>IN30290243223214</t>
  </si>
  <si>
    <t>BIJEE  PHILIP</t>
  </si>
  <si>
    <t>IN30290243520675</t>
  </si>
  <si>
    <t>MIR IFTIKHAR ALAM</t>
  </si>
  <si>
    <t>IN30290243522353</t>
  </si>
  <si>
    <t>NITHYA  NARAYANAN</t>
  </si>
  <si>
    <t>IN30290243522378</t>
  </si>
  <si>
    <t>IN30290243810359</t>
  </si>
  <si>
    <t>H RAJAGOPAL RAO</t>
  </si>
  <si>
    <t>IN30290245165915</t>
  </si>
  <si>
    <t>VINEET  YASH</t>
  </si>
  <si>
    <t>IN30290245385899</t>
  </si>
  <si>
    <t>RAMESH BECHARBHAI DESAI</t>
  </si>
  <si>
    <t>IN30290246390239</t>
  </si>
  <si>
    <t>MANOJ KHIMCHAND RAIPANCHOLIA</t>
  </si>
  <si>
    <t>IN30290247490258</t>
  </si>
  <si>
    <t>DEBJANI  MEHTA</t>
  </si>
  <si>
    <t>IN30302850958917</t>
  </si>
  <si>
    <t>PRAKASH CHANDRA INAMDAR</t>
  </si>
  <si>
    <t>IN30302850977164</t>
  </si>
  <si>
    <t>SHIVAKUMAR SWAMY HONNAPPA</t>
  </si>
  <si>
    <t>IN30302850979160</t>
  </si>
  <si>
    <t>LAKSHMAN  RAJASEKAR</t>
  </si>
  <si>
    <t>IN30302852228025</t>
  </si>
  <si>
    <t>AZAM BACKER</t>
  </si>
  <si>
    <t>IN30302852291802</t>
  </si>
  <si>
    <t>RIZWAN AHAMED</t>
  </si>
  <si>
    <t>IN30302852412895</t>
  </si>
  <si>
    <t>KISHORE HARIDAS BHATIA</t>
  </si>
  <si>
    <t>IN30302852428746</t>
  </si>
  <si>
    <t>ARUNACHALAM VENKATESWARAN</t>
  </si>
  <si>
    <t>IN30302852551436</t>
  </si>
  <si>
    <t>SREELEKHA  SARADAMMA</t>
  </si>
  <si>
    <t>IN30302852671183</t>
  </si>
  <si>
    <t>VISHWAS GOVIND SHINDE</t>
  </si>
  <si>
    <t>IN30302852765343</t>
  </si>
  <si>
    <t>DEEPAK  VAISHNAV</t>
  </si>
  <si>
    <t>IN30302852860509</t>
  </si>
  <si>
    <t>TWINKLE ANIE CHACKO</t>
  </si>
  <si>
    <t>IN30302853077746</t>
  </si>
  <si>
    <t>SYED SHAH  ASKER HUSSAINI</t>
  </si>
  <si>
    <t>IN30302853437536</t>
  </si>
  <si>
    <t>RAPHAEL JOSEPH THOPPIL</t>
  </si>
  <si>
    <t>IN30302853980753</t>
  </si>
  <si>
    <t>JAYA BRAHMA NARZARY</t>
  </si>
  <si>
    <t>IN30302854176686</t>
  </si>
  <si>
    <t>MANI  SATHAPPAN</t>
  </si>
  <si>
    <t>IN30322910015653</t>
  </si>
  <si>
    <t>SATHYAN PARTHASARATHY</t>
  </si>
  <si>
    <t>IN30331510006170</t>
  </si>
  <si>
    <t>BALAKRISHNAN. V.V</t>
  </si>
  <si>
    <t>1201060000275219</t>
  </si>
  <si>
    <t>JAGDISH DAMODAR GAJRIA</t>
  </si>
  <si>
    <t>1201060400088648</t>
  </si>
  <si>
    <t>SONIA JAIN</t>
  </si>
  <si>
    <t>1201120000008889</t>
  </si>
  <si>
    <t>INVENTURE GROWTH &amp; SECURITIES LIMITED</t>
  </si>
  <si>
    <t>1201860000000115</t>
  </si>
  <si>
    <t>Sykes &amp; Ray Equities (I) Ltd - Client Deposit</t>
  </si>
  <si>
    <t>1201860000014943</t>
  </si>
  <si>
    <t>SYKES &amp; RAY EQUITIES (I) LTD.</t>
  </si>
  <si>
    <t>1202390000167230</t>
  </si>
  <si>
    <t>ALEXANDRE XAVIER LOBO .</t>
  </si>
  <si>
    <t>1202390000249799</t>
  </si>
  <si>
    <t>VARGHESE V MATHAI .</t>
  </si>
  <si>
    <t>1202570000008229</t>
  </si>
  <si>
    <t>1202890000002233</t>
  </si>
  <si>
    <t>DEEPAK KESHAJI PRAJAPATI</t>
  </si>
  <si>
    <t>1202890000635123</t>
  </si>
  <si>
    <t>YOGESH B. DESAI</t>
  </si>
  <si>
    <t>1202980000275561</t>
  </si>
  <si>
    <t>JACOB THEKKETHIL SKARIA .</t>
  </si>
  <si>
    <t>1202990004290610</t>
  </si>
  <si>
    <t>INDIABULLS SECURITIES LIMITED - CLIENT MARGIN ACCOUNT</t>
  </si>
  <si>
    <t>1203280000097171</t>
  </si>
  <si>
    <t>PUTHENPURACKAL FRANCIS VARGHESE .</t>
  </si>
  <si>
    <t>1203320000065504</t>
  </si>
  <si>
    <t>SURESH PADMANABHAN</t>
  </si>
  <si>
    <t>1203320000203449</t>
  </si>
  <si>
    <t>TRIPTA MEHTA</t>
  </si>
  <si>
    <t>1203320001617799</t>
  </si>
  <si>
    <t>JAGDISH CHUGANI</t>
  </si>
  <si>
    <t>1203450000001441</t>
  </si>
  <si>
    <t>1203940000049802</t>
  </si>
  <si>
    <t>1204010000011655</t>
  </si>
  <si>
    <t>ANUPAMA REDDY .</t>
  </si>
  <si>
    <t>1204010000013555</t>
  </si>
  <si>
    <t>V. AKHILESH REDDY .</t>
  </si>
  <si>
    <t>1204440000001186</t>
  </si>
  <si>
    <t>MARFATIA STOCK BROKING PRIVATE LIMITED</t>
  </si>
  <si>
    <t>1204520000001125</t>
  </si>
  <si>
    <t>L. F. C. SECURITIES PVT. LTD.</t>
  </si>
  <si>
    <t>1204860000000379</t>
  </si>
  <si>
    <t>JAMSHED RUSI JESIA</t>
  </si>
  <si>
    <t>1205860000000129</t>
  </si>
  <si>
    <t>SPA SECURITIES LIMITED</t>
  </si>
  <si>
    <t>1205950000000027</t>
  </si>
  <si>
    <t>NIRMAN SHARE BROKERS PVT. LTD.</t>
  </si>
  <si>
    <t>NRI</t>
  </si>
  <si>
    <t>SHARES</t>
  </si>
  <si>
    <t>TOTAL</t>
  </si>
  <si>
    <t>NRI /OCBs</t>
  </si>
  <si>
    <t>**GRANT TOTAL**</t>
  </si>
  <si>
    <t>Any Other (specify)**</t>
  </si>
  <si>
    <t>THE K C P LIMITED    -  COMPARISION STATEMENT</t>
  </si>
  <si>
    <t>Difference</t>
  </si>
  <si>
    <t>Particulars</t>
  </si>
  <si>
    <t xml:space="preserve">No of  </t>
  </si>
  <si>
    <t xml:space="preserve"> % of     </t>
  </si>
  <si>
    <t xml:space="preserve">  Shares  </t>
  </si>
  <si>
    <t>Holders</t>
  </si>
  <si>
    <t xml:space="preserve"> Holders  </t>
  </si>
  <si>
    <t xml:space="preserve"> Shares   </t>
  </si>
  <si>
    <t xml:space="preserve"> CLEARING MEMBER           </t>
  </si>
  <si>
    <t xml:space="preserve"> BANK-FOREIGN              </t>
  </si>
  <si>
    <t xml:space="preserve"> FOREIGN INSTITUTIONAL     </t>
  </si>
  <si>
    <t xml:space="preserve"> INDIAN FINANCIAL INSTT.   </t>
  </si>
  <si>
    <t xml:space="preserve"> INDIAN PROMOTERS          </t>
  </si>
  <si>
    <t xml:space="preserve"> MUTUAL FUND               </t>
  </si>
  <si>
    <t xml:space="preserve"> NRI /OCBs                 </t>
  </si>
  <si>
    <t xml:space="preserve"> PRIVATE CORPORATE BODIES  </t>
  </si>
  <si>
    <t xml:space="preserve"> INDIAN PUBLIC             </t>
  </si>
  <si>
    <t xml:space="preserve"> TRUSTS                    </t>
  </si>
  <si>
    <t xml:space="preserve"> UNIT TRUST OF INDIA       </t>
  </si>
  <si>
    <t xml:space="preserve">        Total                    </t>
  </si>
  <si>
    <t>Sr.No.
(I)</t>
  </si>
  <si>
    <t>Name of the shareholder
(II)</t>
  </si>
  <si>
    <t>Total Shares held</t>
  </si>
  <si>
    <t>Number 
(III)</t>
  </si>
  <si>
    <t>As a % of grand Total (A)+(B)+(C)
(IV)</t>
  </si>
  <si>
    <t>Number
(V)</t>
  </si>
  <si>
    <t>As a percentage 
(VI) = (V) / (III) *100</t>
  </si>
  <si>
    <t>As a % of grand total (A)+(B)+(C) of Sub-clause (I) (a)(VII)</t>
  </si>
  <si>
    <t>Shares as a percentage of Total No. of shares {I.e. Grand Total (A)+(B)+(C ) indicated in statement at para I(a) above}</t>
  </si>
  <si>
    <t>(I) (d )Statement showing details of Locked - in shares</t>
  </si>
  <si>
    <t>Category of Shares</t>
  </si>
  <si>
    <t>(II) (b)Statement showing Holding of Depository Receipts (DRs), where underlying shares held by 'promoter/ promoter group' are in excess of 1 % of the total number of shares</t>
  </si>
  <si>
    <t xml:space="preserve">Name of the DR Holder 
</t>
  </si>
  <si>
    <t>Type of Outstanding DR (ADRs, GDRs, SDRs, etc.)</t>
  </si>
  <si>
    <t>INDIA INFOLINE LIMITED</t>
  </si>
  <si>
    <t>FORTUNE EQUITY BROKERS (INDIA) LTD.</t>
  </si>
  <si>
    <t>1203690000001320</t>
  </si>
  <si>
    <t>BALAJI  EQUITIES  LIMITED</t>
  </si>
  <si>
    <t>IN30226910000005</t>
  </si>
  <si>
    <t>CORPORATE CM/TM - CLIENT BENEFICAIRY A/C</t>
  </si>
  <si>
    <t>(I) (a)STATEMENT SHOWING SHAREHOLDING PATTERN</t>
  </si>
  <si>
    <t>Partly Paid-up Shares</t>
  </si>
  <si>
    <t>No. of Partly paid-up Shares</t>
  </si>
  <si>
    <t>As a % of total No. of partly paid-up Shares</t>
  </si>
  <si>
    <t>SLNO</t>
  </si>
  <si>
    <t>DEMAT SHRS</t>
  </si>
  <si>
    <t>% Paidup</t>
  </si>
  <si>
    <t>**TOTAL**</t>
  </si>
  <si>
    <t>Any other **</t>
  </si>
  <si>
    <t>1204630000023100</t>
  </si>
  <si>
    <t>1204630000023115</t>
  </si>
  <si>
    <t>1204910000000042</t>
  </si>
  <si>
    <t>FAIRWEALTH SECURITIES LIMITED</t>
  </si>
  <si>
    <t>A</t>
  </si>
  <si>
    <t>SHAREHOLDING OF PROMOTER AND PROMOTER GROUP</t>
  </si>
  <si>
    <t>(1)</t>
  </si>
  <si>
    <t>Indian</t>
  </si>
  <si>
    <t>a</t>
  </si>
  <si>
    <t>Individual/Hindu Undivided Family</t>
  </si>
  <si>
    <t>b</t>
  </si>
  <si>
    <t>c</t>
  </si>
  <si>
    <t>Bodies Corporate</t>
  </si>
  <si>
    <t>d</t>
  </si>
  <si>
    <t>e</t>
  </si>
  <si>
    <t>(2)</t>
  </si>
  <si>
    <t>Foreign</t>
  </si>
  <si>
    <t>Institutions</t>
  </si>
  <si>
    <t>B</t>
  </si>
  <si>
    <t>Public Shareholding</t>
  </si>
  <si>
    <t>NA</t>
  </si>
  <si>
    <t>Insurance Companies</t>
  </si>
  <si>
    <t>f</t>
  </si>
  <si>
    <t>g</t>
  </si>
  <si>
    <t>Foreign Venture Capital Investors</t>
  </si>
  <si>
    <t>h</t>
  </si>
  <si>
    <t>Non-Institutions</t>
  </si>
  <si>
    <t>C</t>
  </si>
  <si>
    <t>No. of Shares</t>
  </si>
  <si>
    <t>Sr.No.</t>
  </si>
  <si>
    <t>Name of the shareholder</t>
  </si>
  <si>
    <t>Total</t>
  </si>
  <si>
    <t>(II) (a )Statement showing details of Depository Receipts (DRs)</t>
  </si>
  <si>
    <t>Type of Outstanding DR (ADRs/GDRs/SDRs etc.)</t>
  </si>
  <si>
    <t>No. of Outstanding DRs</t>
  </si>
  <si>
    <t>No. of shares underlying Outstanding DRs</t>
  </si>
  <si>
    <t>Shares underlying outstanding DRs as a percentage of Total No. of shares {I.e. Grand Total (A)+(B)+(C ) indicated in statement at para I(a) above}</t>
  </si>
  <si>
    <t>FOLIO</t>
  </si>
  <si>
    <t>NAME_1</t>
  </si>
  <si>
    <t>1204450000000084</t>
  </si>
  <si>
    <t>SSJ FINANCE &amp; SECURITIES PVT. LTD.</t>
  </si>
  <si>
    <t>1203410000001732</t>
  </si>
  <si>
    <t>SHILPA STOCK BROKER PVT.LTD.</t>
  </si>
  <si>
    <t>1202570000010084</t>
  </si>
  <si>
    <t>1203140000000810</t>
  </si>
  <si>
    <t>PRABHAT FINANCIAL SERVICES LIMITED</t>
  </si>
  <si>
    <t>1203320000000051</t>
  </si>
  <si>
    <t>1203320000000066</t>
  </si>
  <si>
    <t>ANGEL BROKING LIMITED.</t>
  </si>
  <si>
    <t>CORPORATE CM/TM  - CLIENT MARGIN A/C</t>
  </si>
  <si>
    <t>ANAND RATHI SHARE &amp; STOCK BROKERS LIMITED</t>
  </si>
  <si>
    <t>1203500000000107</t>
  </si>
  <si>
    <t>NETWORTH STOCK BROKING LTD</t>
  </si>
  <si>
    <t>IN30023910000004</t>
  </si>
  <si>
    <t>GEOJIT BNP PARIBAS FINANCIAL SERVICES LTD.</t>
  </si>
  <si>
    <t>TRUSTS</t>
  </si>
  <si>
    <t>ANGEL BROKING LTD</t>
  </si>
  <si>
    <t>ITI FINANCIAL SERVICES LIMITED</t>
  </si>
  <si>
    <t>Any other (Specify) - INDIAN PROMOTERS - OTHERS</t>
  </si>
  <si>
    <t>116</t>
  </si>
  <si>
    <t>As a % of total No.of Shares of the Company</t>
  </si>
  <si>
    <t>Held by promoter / promoter group</t>
  </si>
  <si>
    <t>Held by Public</t>
  </si>
  <si>
    <t>Outstanding Convertible Securities</t>
  </si>
  <si>
    <t>No. of Outstanding securities</t>
  </si>
  <si>
    <t>As a % of total No. of Outstanding Convertible Securities</t>
  </si>
  <si>
    <t>As a % of total No.of Shares of the Company, assuming full conversion of the convertible securities</t>
  </si>
  <si>
    <t>Warrants</t>
  </si>
  <si>
    <t>ASHWIN MADANLAL MAJMUDAR</t>
  </si>
  <si>
    <t>IN30023911880474</t>
  </si>
  <si>
    <t>BIDROHA KUMAR PARIJA</t>
  </si>
  <si>
    <t>IN30023912029087</t>
  </si>
  <si>
    <t>PUTHEN VEETIL DEVADAS</t>
  </si>
  <si>
    <t>IN30023912123609</t>
  </si>
  <si>
    <t>CHUNNILAL CHOWDHARY</t>
  </si>
  <si>
    <t>IN30023912146857</t>
  </si>
  <si>
    <t>MALINI SHENAVA</t>
  </si>
  <si>
    <t>IN30023912154130</t>
  </si>
  <si>
    <t>SANTOSH KUMAR ALFRED</t>
  </si>
  <si>
    <t>IN30023912179688</t>
  </si>
  <si>
    <t>YATINDER SINGHAL</t>
  </si>
  <si>
    <t>IN30023912179702</t>
  </si>
  <si>
    <t>ADOOR AMANULLAH</t>
  </si>
  <si>
    <t>IN30023912241944</t>
  </si>
  <si>
    <t>MALKANI SURESH BHOJRAJ</t>
  </si>
  <si>
    <t>IN30023912397632</t>
  </si>
  <si>
    <t>IAN JOSEPH QUADROS</t>
  </si>
  <si>
    <t>IN30023912465170</t>
  </si>
  <si>
    <t>RISHABH NATH JAIN</t>
  </si>
  <si>
    <t>IN30023912491663</t>
  </si>
  <si>
    <t>GIRIJA P K</t>
  </si>
  <si>
    <t>IN30023912601038</t>
  </si>
  <si>
    <t>JACOB KURUVILLA</t>
  </si>
  <si>
    <t>IN30023912603359</t>
  </si>
  <si>
    <t>ALTAF HUSSAIN</t>
  </si>
  <si>
    <t>IN30023912945865</t>
  </si>
  <si>
    <t>IN30023913198480</t>
  </si>
  <si>
    <t>ALOOR ANTONY THOMAS</t>
  </si>
  <si>
    <t>IN30035110000140</t>
  </si>
  <si>
    <t>VELICHELAMALA MOHAMMED AREEF</t>
  </si>
  <si>
    <t>IN30035130025528</t>
  </si>
  <si>
    <t>BRINDA ABREO</t>
  </si>
  <si>
    <t>IN30037810154254</t>
  </si>
  <si>
    <t>KADAYAM NARAYANAN JAYAKUMAR</t>
  </si>
  <si>
    <t>IN30037810180301</t>
  </si>
  <si>
    <t>SUNDARESAN SANTHANAKRISHNAN</t>
  </si>
  <si>
    <t>IN30037810208726</t>
  </si>
  <si>
    <t>SELVA KUMAR M K</t>
  </si>
  <si>
    <t>IN30037810282772</t>
  </si>
  <si>
    <t>VASANTA RAJU CHERUKONDA</t>
  </si>
  <si>
    <t>IN30047640043396</t>
  </si>
  <si>
    <t>BRIJEN HATHI</t>
  </si>
  <si>
    <t>IN30047640229804</t>
  </si>
  <si>
    <t>RAMESHA SHEENA SUVARNA</t>
  </si>
  <si>
    <t>IN30047642179122</t>
  </si>
  <si>
    <t>PRAKASH SHANTARAM RAYAKAR</t>
  </si>
  <si>
    <t>IN30047642847516</t>
  </si>
  <si>
    <t>MEENA BAKHSHI</t>
  </si>
  <si>
    <t>IN30047643504995</t>
  </si>
  <si>
    <t>GADIRAJU VENKATA SATYANARAYANA RAJU</t>
  </si>
  <si>
    <t>IN30048412628929</t>
  </si>
  <si>
    <t>MANISH LALIT THAKKAR</t>
  </si>
  <si>
    <t>SANGEETA A RAGHUWANSHI</t>
  </si>
  <si>
    <t>ANILKUMAR M RAGHUWANSHI</t>
  </si>
  <si>
    <t>IN30068510590426</t>
  </si>
  <si>
    <t>POOJA NARAYANAN</t>
  </si>
  <si>
    <t>IN30074910155406</t>
  </si>
  <si>
    <t>SUBRAMONYA A R AYYAR</t>
  </si>
  <si>
    <t>IN30087010152589</t>
  </si>
  <si>
    <t>DILIP VRINDAVAN VORA</t>
  </si>
  <si>
    <t>IN30088813766620</t>
  </si>
  <si>
    <t>MUNEER LUKMANI</t>
  </si>
  <si>
    <t>IN30102220543435</t>
  </si>
  <si>
    <t>M V S PANI</t>
  </si>
  <si>
    <t>IN30102221279998</t>
  </si>
  <si>
    <t>VECHA VISWESWARA RAO</t>
  </si>
  <si>
    <t>IN30108022085010</t>
  </si>
  <si>
    <t>T N E B ACCOUNTS AND EXECUTIVE STAFF UNION</t>
  </si>
  <si>
    <t>IN30108022478599</t>
  </si>
  <si>
    <t>DODLA PRAKASH REDDY</t>
  </si>
  <si>
    <t>IN30112716010727</t>
  </si>
  <si>
    <t>PERVEZ ZAHIR KHAN</t>
  </si>
  <si>
    <t>IN30115112204142</t>
  </si>
  <si>
    <t>WAYA KANTILAL PRABHUDAS SONI</t>
  </si>
  <si>
    <t>IN30115121033771</t>
  </si>
  <si>
    <t>MADAN GOPAL SETHI</t>
  </si>
  <si>
    <t>IN30115121412408</t>
  </si>
  <si>
    <t>SRUNGAVRUKSHAM VENKATESHWARA RAO</t>
  </si>
  <si>
    <t>IN30115121468139</t>
  </si>
  <si>
    <t>SISIR CHANDRA JONNA</t>
  </si>
  <si>
    <t>IN30115122055505</t>
  </si>
  <si>
    <t>HASEEMA D PARKAR</t>
  </si>
  <si>
    <t>IN30115122587885</t>
  </si>
  <si>
    <t>CHETAN SHAH</t>
  </si>
  <si>
    <t>IN30115122704060</t>
  </si>
  <si>
    <t>SUNIL KUMAR RAMANIKLAL JAGDA</t>
  </si>
  <si>
    <t>IN30115125806141</t>
  </si>
  <si>
    <t>MOHAMMED AAMIR BURHANI</t>
  </si>
  <si>
    <t>IN30115127837215</t>
  </si>
  <si>
    <t>DEEPAK KUMAR AGRAWAL</t>
  </si>
  <si>
    <t>IN30115128969830</t>
  </si>
  <si>
    <t>ABBASBHAI SAIFUDDIN BHOTVAWALA</t>
  </si>
  <si>
    <t>IN30133019411909</t>
  </si>
  <si>
    <t>MANU PISHU KHEMANI</t>
  </si>
  <si>
    <t>IN30154918808527</t>
  </si>
  <si>
    <t>ASAD SAEED MAHADI</t>
  </si>
  <si>
    <t>IN30154919063398</t>
  </si>
  <si>
    <t>MOHAMED SALMAN SHAMSI</t>
  </si>
  <si>
    <t>IN30160410105600</t>
  </si>
  <si>
    <t>RAMAKANT BHALA</t>
  </si>
  <si>
    <t>IN30183810001090</t>
  </si>
  <si>
    <t>SYED SHAH ASKER HUSSAINI</t>
  </si>
  <si>
    <t>IN30226912462150</t>
  </si>
  <si>
    <t>SHALEEN MIDHA</t>
  </si>
  <si>
    <t>NIL</t>
  </si>
  <si>
    <t>-</t>
  </si>
  <si>
    <t xml:space="preserve">Scrip Code - KCP, Name of the Scrip - KCP LIMITED, Class of Security :Equtiy Shares  </t>
  </si>
  <si>
    <t>1203690000001316</t>
  </si>
  <si>
    <t>IN30039410773434</t>
  </si>
  <si>
    <t>PAUL G JOSEPH</t>
  </si>
  <si>
    <t>1201260000135243</t>
  </si>
  <si>
    <t>IN30287120698248</t>
  </si>
  <si>
    <t>Joy Venugopalan Iyer</t>
  </si>
  <si>
    <t>1201260000135239</t>
  </si>
  <si>
    <t>IN30035110109609</t>
  </si>
  <si>
    <t>ANKAMMA  ATTOTI</t>
  </si>
  <si>
    <t>1204910000005304</t>
  </si>
  <si>
    <t>1203450000108809</t>
  </si>
  <si>
    <t>ASHIKA STOCK BROKING LIMITED.</t>
  </si>
  <si>
    <t>1204000000000023</t>
  </si>
  <si>
    <t>ANUGRAH STOCK &amp; BROKING PVT LTD</t>
  </si>
  <si>
    <t>ASHIKA STOCK BROKING LTD. - CLIENT MARGIN A/C</t>
  </si>
  <si>
    <t>1201260000140802</t>
  </si>
  <si>
    <t>DIVYESH M RAMA</t>
  </si>
  <si>
    <t>IN30154932109556</t>
  </si>
  <si>
    <t>RAMAMOORTI CHANDRAMOULI</t>
  </si>
  <si>
    <t>RAMESH BABU SAKARAM</t>
  </si>
  <si>
    <t>1304080000048860</t>
  </si>
  <si>
    <t>siddharth chalasani</t>
  </si>
  <si>
    <t>IN30021415870497</t>
  </si>
  <si>
    <t>PURVI GOKANI</t>
  </si>
  <si>
    <t>SHIVANI DUTT CHITTURI</t>
  </si>
  <si>
    <t>KAVITHA D CHITTURI</t>
  </si>
  <si>
    <t>SUBBARAO VALLABHANENI</t>
  </si>
  <si>
    <t>RAJYALAKSHMAMMA S R V</t>
  </si>
  <si>
    <t>(I) (b)Statement showing holding of Securities (including shares,warrants, convertible securities) of persons belonging to the Category "Promoter and Promoter Group"</t>
  </si>
  <si>
    <t>Details of Warrants</t>
  </si>
  <si>
    <t>Details of Convertible Securites</t>
  </si>
  <si>
    <t>Total Shares(Including underlying shares assuming full conversion of warrants and convertible securities) as a % of diluted share capital</t>
  </si>
  <si>
    <t>Numar of Warrants held                                                                                                             (VIII)</t>
  </si>
  <si>
    <t>As a% total number of warrants of the same class                                     (IX)</t>
  </si>
  <si>
    <t>Number of converible securites held                                                 (X)</t>
  </si>
  <si>
    <t>As a% total number of convertible securities of the same class (XI)</t>
  </si>
  <si>
    <t>(XII)</t>
  </si>
  <si>
    <t>(I) (c )(i)Statement showing holding of Securities(including shares,warrants,convertible securites) of persons belonging to the Category "Public" and Holding more than 1 % of the total No. of shares</t>
  </si>
  <si>
    <t xml:space="preserve">Name(s) of the Shareholder(s) </t>
  </si>
  <si>
    <t xml:space="preserve">Numar of Warrants held                                                                                                             </t>
  </si>
  <si>
    <t xml:space="preserve">As a% total number of warrants of the same class                                     </t>
  </si>
  <si>
    <t xml:space="preserve">Number of converible securites held                                                 </t>
  </si>
  <si>
    <t xml:space="preserve">As a% total number of convertible securities of the same class </t>
  </si>
  <si>
    <t>(I) (c )(ii)Statement showing holding of Securities(including shares,warrants,convertible securites) of persons (together with PAC) belonging to the Category "Public" and Holding more than 5 % of the total number  of shares of the company</t>
  </si>
  <si>
    <t>Name(s) of the Shareholder(s) and the Persons Acting in Concert (PAC) with them</t>
  </si>
  <si>
    <t>IN30055610360122</t>
  </si>
  <si>
    <t>SPFL SECURITIES LIMITED</t>
  </si>
  <si>
    <t>1205730000000049</t>
  </si>
  <si>
    <t>HEDGE EQUITIES LIMITED</t>
  </si>
  <si>
    <t>1206670000000962</t>
  </si>
  <si>
    <t>JV CAPITAL SERVICES PRIVATE LIMITED</t>
  </si>
  <si>
    <t>SYSTEMATIX SHARES AND STOCKS (INDIA) LIMITED</t>
  </si>
  <si>
    <t>1203460000000029</t>
  </si>
  <si>
    <t>1203320004574264</t>
  </si>
  <si>
    <t>DHARMENDRA LILARAM SAWLANI</t>
  </si>
  <si>
    <t>IN30322910015565</t>
  </si>
  <si>
    <t>MEENACHI JAGATHEESAN</t>
  </si>
  <si>
    <t>SUNDARARAJAN RAGHAVAN</t>
  </si>
  <si>
    <t>IN30023912399317</t>
  </si>
  <si>
    <t>GEEVARGHESE YOHANNAN</t>
  </si>
  <si>
    <t>IN30018313509495</t>
  </si>
  <si>
    <t>KEVIN  LOBO</t>
  </si>
  <si>
    <t>IN30154917970097</t>
  </si>
  <si>
    <t>GOUTAM GANGULY</t>
  </si>
  <si>
    <t>IN30322910022548</t>
  </si>
  <si>
    <t>MANIVANNAN P</t>
  </si>
  <si>
    <t>IN30154918754802</t>
  </si>
  <si>
    <t>MANALAM KUNNATH HUSSAIN</t>
  </si>
  <si>
    <t>IN30154933712950</t>
  </si>
  <si>
    <t>CHANDRESH R GANDHI</t>
  </si>
  <si>
    <t>IN30061010636216</t>
  </si>
  <si>
    <t>ACHIN VYAPAAR PRIVATE LIMITED</t>
  </si>
  <si>
    <t>V. R. K. GRANDSONS INVESTMENT PRIVATE LTD.</t>
  </si>
  <si>
    <t>THE JEYPORE SUGAR COMPANY LIMITED</t>
  </si>
  <si>
    <t>VELAGAPUDI LAKSHMANA DUTT .</t>
  </si>
  <si>
    <t>R. BABA CHANDRASEKAR</t>
  </si>
  <si>
    <t>P VIKRAM RAMAKRISHNAN</t>
  </si>
  <si>
    <t>IN00108610000033</t>
  </si>
  <si>
    <t>ISE SEC. AND SER. LTD</t>
  </si>
  <si>
    <t>IN30134820008319</t>
  </si>
  <si>
    <t>NIRPAN SECURITIES PVT. LTD.</t>
  </si>
  <si>
    <t>1100001000012579</t>
  </si>
  <si>
    <t>IN30286310000634</t>
  </si>
  <si>
    <t>ZEN SECURITIES LIMITED</t>
  </si>
  <si>
    <t>1202350000000294</t>
  </si>
  <si>
    <t>SUNIDHI SECURITIES &amp; FINANCE LIMITED (F &amp; O MARGIN A/C)</t>
  </si>
  <si>
    <t>BMA WEALTH CREATORS LTD</t>
  </si>
  <si>
    <t>1201090000252528</t>
  </si>
  <si>
    <t>MOTILAL OSWAL SECURITIES LTD - DERIVATIVES MARGIN</t>
  </si>
  <si>
    <t>BMA WEALTH CREATORS LTD.</t>
  </si>
  <si>
    <t>1202890001102016</t>
  </si>
  <si>
    <t>SUSHIL FINANCIAL SERVICES PVT LTD</t>
  </si>
  <si>
    <t>1205350000023193</t>
  </si>
  <si>
    <t>UNICON SECURITIES PRIVATE LIMITED</t>
  </si>
  <si>
    <t>1202300000000037</t>
  </si>
  <si>
    <t>EMKAY GLOBAL FINANCIAL SERVICES LIMITED</t>
  </si>
  <si>
    <t>1204310000006995</t>
  </si>
  <si>
    <t>R. WADIWALA SECURITIES PRIVATE LIMITED</t>
  </si>
  <si>
    <t>IN30108022478767</t>
  </si>
  <si>
    <t>DODLA PREMALEELA REDDY</t>
  </si>
  <si>
    <t>IN30154933740518</t>
  </si>
  <si>
    <t>JAYESH CHHOTALAL SHAH</t>
  </si>
  <si>
    <t>1201220000064419</t>
  </si>
  <si>
    <t>MEHERNOSH RUSI DAROOWALLA</t>
  </si>
  <si>
    <t>IN30135620340643</t>
  </si>
  <si>
    <t>BHARAT K DALAL</t>
  </si>
  <si>
    <t>1203810000189317</t>
  </si>
  <si>
    <t>LAKSHMAN KUMAR KAKUMANU</t>
  </si>
  <si>
    <t>IN30048412963897</t>
  </si>
  <si>
    <t>KODE LAKSHMI</t>
  </si>
  <si>
    <t>IN30154931024274</t>
  </si>
  <si>
    <t>CARLOS PAUL BARRETO</t>
  </si>
  <si>
    <t>Share Holding Pattern as on 31-12-2011</t>
  </si>
  <si>
    <t>Quarter ended : 31/03/2012</t>
  </si>
  <si>
    <t>R PRABHU</t>
  </si>
  <si>
    <t>S. RAJIV RANGASAMI</t>
  </si>
  <si>
    <t>ANITHA .</t>
  </si>
  <si>
    <t>RELIANCE CAPITAL TRUSTEE CO. LTD-A/C RELIANCESMALL CAP FUND</t>
  </si>
  <si>
    <t>IN30036010000070</t>
  </si>
  <si>
    <t>STANDARD CHARTERED SECURITIES (INDIA) LIMITED</t>
  </si>
  <si>
    <t>IN30009511370953</t>
  </si>
  <si>
    <t>CORUM SECURITIES PRIVATE LIMITED</t>
  </si>
  <si>
    <t>IN30051310000578</t>
  </si>
  <si>
    <t>SHAREKHAN LIMITED</t>
  </si>
  <si>
    <t>IN30051313377988</t>
  </si>
  <si>
    <t>IN30021410000070</t>
  </si>
  <si>
    <t>KOTAK SECURITIES LIMITED</t>
  </si>
  <si>
    <t>IN30018313632245</t>
  </si>
  <si>
    <t>ICICI SECURITIES LIMITED</t>
  </si>
  <si>
    <t>1100001000018357</t>
  </si>
  <si>
    <t>ISE  SECURITIES  &amp;  SERVICES  LTD.</t>
  </si>
  <si>
    <t>IN30017510000037</t>
  </si>
  <si>
    <t>COIMBATORE CAPITAL LIMITED</t>
  </si>
  <si>
    <t>IN30220110000087</t>
  </si>
  <si>
    <t>EDELWEISS FINANCIAL ADVISORS LIMITED</t>
  </si>
  <si>
    <t>IN30223610000284</t>
  </si>
  <si>
    <t>INDIABULLS SECURITIES LIMITED</t>
  </si>
  <si>
    <t>1206700000021669</t>
  </si>
  <si>
    <t>VIKSON SECURITIES PRIVATE LIMITED</t>
  </si>
  <si>
    <t>IN30134820008424</t>
  </si>
  <si>
    <t>SHAILESH SHAH SECURITIES PVT. LTD.</t>
  </si>
  <si>
    <t>IN30009510184021</t>
  </si>
  <si>
    <t>ANGEL BROKING LIMITED</t>
  </si>
  <si>
    <t>IN30012611178642</t>
  </si>
  <si>
    <t>HDFC SECURITIES LTD</t>
  </si>
  <si>
    <t>1100001000012832</t>
  </si>
  <si>
    <t>ASIT C. MEHTA INVESTMENT INTERRMEDIATES LIMITED</t>
  </si>
  <si>
    <t>IN30189510181026</t>
  </si>
  <si>
    <t>JRG SECURITIES LTD</t>
  </si>
  <si>
    <t>IN30133020656110</t>
  </si>
  <si>
    <t>GIGANTIC SECURITIES LIMITED</t>
  </si>
  <si>
    <t>IN30169610000022</t>
  </si>
  <si>
    <t>ADITYA BIRLA MONEY LIMITED</t>
  </si>
  <si>
    <t>IN30009510784732</t>
  </si>
  <si>
    <t>KELLTON SECURITIES PRIVATE LIMITED</t>
  </si>
  <si>
    <t>IN30214810010822</t>
  </si>
  <si>
    <t>BGSE FINANCIALS LTD</t>
  </si>
  <si>
    <t>1204460000000313</t>
  </si>
  <si>
    <t>OSWAL SHARES &amp; SECURITIES LTD</t>
  </si>
  <si>
    <t>1100001100016020</t>
  </si>
  <si>
    <t>ISE SECURITIES &amp; SERVICES LIMITED</t>
  </si>
  <si>
    <t>IN30133018343704</t>
  </si>
  <si>
    <t>SYSTEMATIX SHARES AND STOCKS (I) LTD.</t>
  </si>
  <si>
    <t>IN30039410000158</t>
  </si>
  <si>
    <t>KARVY STOCK BROKING LTD</t>
  </si>
  <si>
    <t>IN30012610003588</t>
  </si>
  <si>
    <t>ANGEL BROKING LTD.</t>
  </si>
  <si>
    <t>IN30199110229579</t>
  </si>
  <si>
    <t>JHAVERI SECURITIES LIMITED</t>
  </si>
  <si>
    <t>1100001100016774</t>
  </si>
  <si>
    <t>CHONA FINANCIAL SERVICES LIMITED</t>
  </si>
  <si>
    <t>IN30009511435778</t>
  </si>
  <si>
    <t>VGP PORTFOLIO</t>
  </si>
  <si>
    <t>1204150000001941</t>
  </si>
  <si>
    <t>JAINAM SHARE CONSULTANTS PVT LTD,</t>
  </si>
  <si>
    <t>1100001100014437</t>
  </si>
  <si>
    <t>SBICAP SECURITIES LIMITED</t>
  </si>
  <si>
    <t>1203840000000067</t>
  </si>
  <si>
    <t>SHRIRAM INSIGHT SHARE BROKERS LTD</t>
  </si>
  <si>
    <t>1201640000007983</t>
  </si>
  <si>
    <t>MANSUKH STOCK BROKERS LIMITED</t>
  </si>
  <si>
    <t>1201640000007001</t>
  </si>
  <si>
    <t>MANSUKH SECURITIES AND FINANCE LTD.</t>
  </si>
  <si>
    <t>1206330000005975</t>
  </si>
  <si>
    <t>ROONGTA RISING STOCK PVT. LTD</t>
  </si>
  <si>
    <t>1204760000011521</t>
  </si>
  <si>
    <t>SHAREWEALTH SECURITIES LIMITED</t>
  </si>
  <si>
    <t>1203440000068717</t>
  </si>
  <si>
    <t>ARCADIA SHARE AND STOCK BROKERS PVT. LTD. BSE ABC COLLATERAL A/C</t>
  </si>
  <si>
    <t>1203440000006311</t>
  </si>
  <si>
    <t>ARCADIA SHARE &amp;STOCK BROKERS PVT LTD</t>
  </si>
  <si>
    <t>1202840000028201</t>
  </si>
  <si>
    <t>A.C.CHOKSI SHARE  BROKERS PVT.LTD.</t>
  </si>
  <si>
    <t>1202160000096594</t>
  </si>
  <si>
    <t>DEAL DEPOT BROKERAGE PRIVATE LIMITED</t>
  </si>
  <si>
    <t>1202890000000065</t>
  </si>
  <si>
    <t>SUSHIL FINANCIAL SERVICES PVT LTD(CLIENT A/C)</t>
  </si>
  <si>
    <t>1201250000016281</t>
  </si>
  <si>
    <t>CHURIWALA SECURITIES PVT. LTD.</t>
  </si>
  <si>
    <t>1206380000015461</t>
  </si>
  <si>
    <t>PRUDENT BROKING SERVICES PRIVATE LIMITED</t>
  </si>
  <si>
    <t>1202870000000014</t>
  </si>
  <si>
    <t>BP EQUITIES PVT. LTD.</t>
  </si>
  <si>
    <t>1201090000007179</t>
  </si>
  <si>
    <t>MOTILAL OSWAL SECURITIES LTD.</t>
  </si>
  <si>
    <t>1202350000002200</t>
  </si>
  <si>
    <t>SUNIDHI SECURITIES &amp; FINANCE LIMITED (BSE MARGIN A/C)</t>
  </si>
  <si>
    <t>1203980000000471</t>
  </si>
  <si>
    <t>FAIR INTERMEDIATE INVESTMENT PVT.</t>
  </si>
  <si>
    <t>1203980000039511</t>
  </si>
  <si>
    <t>FAIR INTERMEDIATE INVESTMENT</t>
  </si>
  <si>
    <t>1204340000002793</t>
  </si>
  <si>
    <t>R L P SECURITIES PVT. LTD.</t>
  </si>
  <si>
    <t>1202570000010099</t>
  </si>
  <si>
    <t>SHILPA STOCK BROKER PVT LTD</t>
  </si>
  <si>
    <t>IN30154933716332</t>
  </si>
  <si>
    <t>NAND LAL KHEMKA</t>
  </si>
  <si>
    <t>IN30302850311594</t>
  </si>
  <si>
    <t>AMITA  SHEKAR</t>
  </si>
  <si>
    <t>1201220000068295</t>
  </si>
  <si>
    <t>POOJA SACHDEV</t>
  </si>
  <si>
    <t>1201220000064647</t>
  </si>
  <si>
    <t>IN30267935842878</t>
  </si>
  <si>
    <t>JOY VENUGOPALAN IYER</t>
  </si>
  <si>
    <t>1201220000068734</t>
  </si>
  <si>
    <t>ANIND PRAKASH SARAF</t>
  </si>
  <si>
    <t>IN30048414933376</t>
  </si>
  <si>
    <t>IN30154933714636</t>
  </si>
  <si>
    <t>MOHAMMED MUSHTAQ MOMEN</t>
  </si>
  <si>
    <t>1203320004841203</t>
  </si>
  <si>
    <t>ABUL KALAM</t>
  </si>
  <si>
    <t>IN30115127832542</t>
  </si>
  <si>
    <t>NASIR SAFDAR ZAIDI</t>
  </si>
  <si>
    <t>IN30023913759454</t>
  </si>
  <si>
    <t>PADMANABHAN K</t>
  </si>
  <si>
    <t>IN30286310202795</t>
  </si>
  <si>
    <t>IN30108022477313</t>
  </si>
  <si>
    <t>IN30302850980733</t>
  </si>
  <si>
    <t>JAWAHAR  LOHANI</t>
  </si>
  <si>
    <t>IN30267937716554</t>
  </si>
  <si>
    <t>SRIDEEP MADHAVAN NAIR KESAVAN</t>
  </si>
  <si>
    <t>IN30051320402928</t>
  </si>
  <si>
    <t>YOGESH B VYAS</t>
  </si>
  <si>
    <t>IN30302852474024</t>
  </si>
  <si>
    <t>YASHIN IBRAHIM DHAMASKAR</t>
  </si>
  <si>
    <t>IN30115127028828</t>
  </si>
  <si>
    <t>SUKHBIR SINGH BEDI</t>
  </si>
  <si>
    <t>IN30267933456565</t>
  </si>
  <si>
    <t>SHIBU  GEORGE</t>
  </si>
  <si>
    <t>IN30115127531110</t>
  </si>
  <si>
    <t>KETTY FILI COOPER</t>
  </si>
  <si>
    <t>IN30023913261926</t>
  </si>
  <si>
    <t>AHMED ISHAQ SURVE</t>
  </si>
  <si>
    <t>IN30115122833870</t>
  </si>
  <si>
    <t>JASMIN MARIA ARANHA</t>
  </si>
  <si>
    <t>IN30267937874288</t>
  </si>
  <si>
    <t>KASHMIRA  SINGH</t>
  </si>
  <si>
    <t>IN30290249736137</t>
  </si>
  <si>
    <t>RAYMOND OSWALD DSOUZA</t>
  </si>
  <si>
    <t>IN30302853926595</t>
  </si>
  <si>
    <t>IN30267931545146</t>
  </si>
  <si>
    <t>MOHAMMED  SALEEM</t>
  </si>
  <si>
    <t>IN30290243408798</t>
  </si>
  <si>
    <t>SHAIKH MUSHTARI FIROZ AHMED</t>
  </si>
  <si>
    <t>IN30290246278630</t>
  </si>
  <si>
    <t>ABDUL ANUP AHMED LATHIF</t>
  </si>
  <si>
    <t>IN30302850479306</t>
  </si>
  <si>
    <t>SANJAY KUMAR PARASOTTAMDAS SHAH</t>
  </si>
  <si>
    <t>IN30267933168646</t>
  </si>
  <si>
    <t>KALYANA SUNDARAM ARUMUGAM</t>
  </si>
  <si>
    <t>IN30267938200376</t>
  </si>
  <si>
    <t>SURESH KUMAR GUPTA</t>
  </si>
  <si>
    <t>IN30023913728449</t>
  </si>
  <si>
    <t>HEMALATHA K R</t>
  </si>
  <si>
    <r>
      <t>2[c] Any other(specify) -</t>
    </r>
    <r>
      <rPr>
        <b/>
        <sz val="10"/>
        <rFont val="Book Antiqua"/>
        <family val="1"/>
      </rPr>
      <t xml:space="preserve">  as on 31/03/2012</t>
    </r>
  </si>
  <si>
    <t>Share Holding Pattern as on 31-03-2012</t>
  </si>
</sst>
</file>

<file path=xl/styles.xml><?xml version="1.0" encoding="utf-8"?>
<styleSheet xmlns="http://schemas.openxmlformats.org/spreadsheetml/2006/main">
  <numFmts count="1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.00\ ;&quot; (&quot;#,##0.00\);&quot; -&quot;#\ ;@\ "/>
    <numFmt numFmtId="165" formatCode="_(* #,##0_);_(* \(#,##0\);_(* \-??_);_(@_)"/>
    <numFmt numFmtId="166" formatCode="#,##0\ ;&quot; (&quot;#,##0\);&quot; -&quot;#\ ;@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u val="single"/>
      <sz val="11"/>
      <name val="Book Antiqua"/>
      <family val="1"/>
    </font>
    <font>
      <b/>
      <sz val="9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66" fontId="7" fillId="0" borderId="0" xfId="44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44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6" fontId="5" fillId="0" borderId="12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6" fontId="6" fillId="0" borderId="12" xfId="44" applyNumberFormat="1" applyFont="1" applyFill="1" applyBorder="1" applyAlignment="1" applyProtection="1">
      <alignment/>
      <protection/>
    </xf>
    <xf numFmtId="164" fontId="6" fillId="0" borderId="12" xfId="44" applyFont="1" applyFill="1" applyBorder="1" applyAlignment="1" applyProtection="1">
      <alignment/>
      <protection/>
    </xf>
    <xf numFmtId="164" fontId="6" fillId="0" borderId="12" xfId="44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vertical="top" wrapText="1" shrinkToFit="1"/>
    </xf>
    <xf numFmtId="1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vertical="top" wrapText="1" shrinkToFit="1"/>
    </xf>
    <xf numFmtId="0" fontId="3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64" fontId="5" fillId="0" borderId="0" xfId="44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1" fontId="5" fillId="0" borderId="12" xfId="0" applyNumberFormat="1" applyFont="1" applyBorder="1" applyAlignment="1">
      <alignment/>
    </xf>
    <xf numFmtId="2" fontId="5" fillId="0" borderId="12" xfId="44" applyNumberFormat="1" applyFont="1" applyFill="1" applyBorder="1" applyAlignment="1" applyProtection="1">
      <alignment horizontal="center" vertical="center" wrapText="1"/>
      <protection/>
    </xf>
    <xf numFmtId="2" fontId="6" fillId="0" borderId="12" xfId="44" applyNumberFormat="1" applyFont="1" applyFill="1" applyBorder="1" applyAlignment="1" applyProtection="1">
      <alignment/>
      <protection/>
    </xf>
    <xf numFmtId="2" fontId="6" fillId="0" borderId="12" xfId="44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2" fontId="6" fillId="0" borderId="12" xfId="44" applyNumberFormat="1" applyFont="1" applyFill="1" applyBorder="1" applyAlignment="1" applyProtection="1">
      <alignment horizontal="center" vertical="center"/>
      <protection/>
    </xf>
    <xf numFmtId="1" fontId="5" fillId="0" borderId="12" xfId="44" applyNumberFormat="1" applyFont="1" applyFill="1" applyBorder="1" applyAlignment="1" applyProtection="1">
      <alignment horizontal="right"/>
      <protection/>
    </xf>
    <xf numFmtId="2" fontId="5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6" fillId="0" borderId="0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3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12" xfId="44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44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center" wrapText="1"/>
    </xf>
    <xf numFmtId="166" fontId="5" fillId="0" borderId="12" xfId="44" applyNumberFormat="1" applyFont="1" applyFill="1" applyBorder="1" applyAlignment="1" applyProtection="1">
      <alignment horizontal="center" vertical="center" wrapText="1"/>
      <protection/>
    </xf>
    <xf numFmtId="164" fontId="5" fillId="0" borderId="12" xfId="44" applyFont="1" applyFill="1" applyBorder="1" applyAlignment="1" applyProtection="1">
      <alignment horizontal="center" vertical="center" wrapText="1"/>
      <protection/>
    </xf>
    <xf numFmtId="2" fontId="5" fillId="0" borderId="12" xfId="44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3" fillId="0" borderId="12" xfId="4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3" fillId="0" borderId="16" xfId="44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64" fontId="3" fillId="0" borderId="17" xfId="44" applyFont="1" applyFill="1" applyBorder="1" applyAlignment="1" applyProtection="1">
      <alignment horizontal="left" vertical="center" wrapText="1"/>
      <protection/>
    </xf>
    <xf numFmtId="164" fontId="3" fillId="0" borderId="18" xfId="44" applyFont="1" applyFill="1" applyBorder="1" applyAlignment="1" applyProtection="1">
      <alignment horizontal="left" vertical="center" wrapText="1"/>
      <protection/>
    </xf>
    <xf numFmtId="164" fontId="3" fillId="0" borderId="19" xfId="44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12" xfId="44" applyFont="1" applyFill="1" applyBorder="1" applyAlignment="1" applyProtection="1">
      <alignment horizontal="left" vertical="center" wrapText="1"/>
      <protection/>
    </xf>
    <xf numFmtId="164" fontId="3" fillId="0" borderId="0" xfId="44" applyFont="1" applyFill="1" applyBorder="1" applyAlignment="1" applyProtection="1">
      <alignment horizontal="left" vertical="center" wrapText="1"/>
      <protection/>
    </xf>
    <xf numFmtId="164" fontId="3" fillId="0" borderId="0" xfId="44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lause%2035(1)" xfId="44"/>
    <cellStyle name="Currency" xfId="45"/>
    <cellStyle name="Currency [0]" xfId="46"/>
    <cellStyle name="DataPilot Category" xfId="47"/>
    <cellStyle name="DataPilot Valu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zoomScalePageLayoutView="0" workbookViewId="0" topLeftCell="A1">
      <selection activeCell="A1" sqref="A1:D18"/>
    </sheetView>
  </sheetViews>
  <sheetFormatPr defaultColWidth="11.57421875" defaultRowHeight="12.75"/>
  <cols>
    <col min="1" max="1" width="61.7109375" style="0" customWidth="1"/>
    <col min="2" max="2" width="16.00390625" style="0" customWidth="1"/>
    <col min="3" max="3" width="15.140625" style="0" customWidth="1"/>
    <col min="4" max="4" width="17.00390625" style="0" customWidth="1"/>
  </cols>
  <sheetData>
    <row r="1" spans="1:7" ht="15" customHeight="1">
      <c r="A1" s="76" t="s">
        <v>327</v>
      </c>
      <c r="B1" s="54"/>
      <c r="C1" s="54"/>
      <c r="D1" s="54"/>
      <c r="E1" s="54"/>
      <c r="F1" s="54"/>
      <c r="G1" s="54"/>
    </row>
    <row r="2" spans="1:7" ht="16.5">
      <c r="A2" s="3" t="s">
        <v>0</v>
      </c>
      <c r="B2" s="4"/>
      <c r="C2" s="4"/>
      <c r="D2" s="75"/>
      <c r="E2" s="4"/>
      <c r="F2" s="5"/>
      <c r="G2" s="5"/>
    </row>
    <row r="3" spans="1:7" ht="16.5">
      <c r="A3" s="3" t="s">
        <v>512</v>
      </c>
      <c r="B3" s="4"/>
      <c r="C3" s="3"/>
      <c r="D3" s="75"/>
      <c r="E3" s="4"/>
      <c r="F3" s="5"/>
      <c r="G3" s="5"/>
    </row>
    <row r="4" spans="1:7" ht="16.5">
      <c r="A4" s="3" t="s">
        <v>626</v>
      </c>
      <c r="B4" s="4"/>
      <c r="C4" s="3"/>
      <c r="D4" s="75"/>
      <c r="E4" s="4"/>
      <c r="F4" s="5"/>
      <c r="G4" s="5"/>
    </row>
    <row r="5" spans="1:7" ht="60">
      <c r="A5" s="55" t="s">
        <v>328</v>
      </c>
      <c r="B5" s="56" t="s">
        <v>329</v>
      </c>
      <c r="C5" s="56" t="s">
        <v>330</v>
      </c>
      <c r="D5" s="56" t="s">
        <v>396</v>
      </c>
      <c r="E5" s="5"/>
      <c r="F5" s="5"/>
      <c r="G5" s="5"/>
    </row>
    <row r="6" spans="1:7" ht="16.5">
      <c r="A6" s="57" t="s">
        <v>397</v>
      </c>
      <c r="B6" s="29" t="s">
        <v>510</v>
      </c>
      <c r="C6" s="29" t="s">
        <v>356</v>
      </c>
      <c r="D6" s="29" t="s">
        <v>356</v>
      </c>
      <c r="E6" s="5"/>
      <c r="F6" s="5"/>
      <c r="G6" s="5"/>
    </row>
    <row r="7" spans="1:7" ht="16.5">
      <c r="A7" s="57" t="s">
        <v>398</v>
      </c>
      <c r="B7" s="29" t="s">
        <v>510</v>
      </c>
      <c r="C7" s="29" t="s">
        <v>356</v>
      </c>
      <c r="D7" s="29" t="s">
        <v>356</v>
      </c>
      <c r="E7" s="5"/>
      <c r="F7" s="5"/>
      <c r="G7" s="5"/>
    </row>
    <row r="8" spans="1:7" ht="16.5">
      <c r="A8" s="29" t="s">
        <v>367</v>
      </c>
      <c r="B8" s="29" t="s">
        <v>510</v>
      </c>
      <c r="C8" s="29" t="s">
        <v>356</v>
      </c>
      <c r="D8" s="29" t="s">
        <v>356</v>
      </c>
      <c r="E8" s="5"/>
      <c r="F8" s="5"/>
      <c r="G8" s="5"/>
    </row>
    <row r="9" spans="1:7" ht="105">
      <c r="A9" s="55" t="s">
        <v>399</v>
      </c>
      <c r="B9" s="56" t="s">
        <v>400</v>
      </c>
      <c r="C9" s="56" t="s">
        <v>401</v>
      </c>
      <c r="D9" s="56" t="s">
        <v>402</v>
      </c>
      <c r="E9" s="5"/>
      <c r="F9" s="5"/>
      <c r="G9" s="5"/>
    </row>
    <row r="10" spans="1:7" ht="16.5">
      <c r="A10" s="57" t="s">
        <v>397</v>
      </c>
      <c r="B10" s="29" t="s">
        <v>510</v>
      </c>
      <c r="C10" s="29" t="s">
        <v>356</v>
      </c>
      <c r="D10" s="29" t="s">
        <v>356</v>
      </c>
      <c r="E10" s="5"/>
      <c r="F10" s="5"/>
      <c r="G10" s="5"/>
    </row>
    <row r="11" spans="1:7" ht="16.5">
      <c r="A11" s="57" t="s">
        <v>398</v>
      </c>
      <c r="B11" s="29" t="s">
        <v>510</v>
      </c>
      <c r="C11" s="29" t="s">
        <v>356</v>
      </c>
      <c r="D11" s="29" t="s">
        <v>356</v>
      </c>
      <c r="E11" s="5"/>
      <c r="F11" s="5"/>
      <c r="G11" s="5"/>
    </row>
    <row r="12" spans="1:7" ht="16.5">
      <c r="A12" s="28" t="s">
        <v>367</v>
      </c>
      <c r="B12" s="29" t="s">
        <v>510</v>
      </c>
      <c r="C12" s="29" t="s">
        <v>356</v>
      </c>
      <c r="D12" s="29" t="s">
        <v>356</v>
      </c>
      <c r="E12" s="5"/>
      <c r="F12" s="5"/>
      <c r="G12" s="5"/>
    </row>
    <row r="13" spans="1:7" ht="90">
      <c r="A13" s="55" t="s">
        <v>403</v>
      </c>
      <c r="B13" s="56" t="s">
        <v>69</v>
      </c>
      <c r="C13" s="56" t="s">
        <v>70</v>
      </c>
      <c r="D13" s="56" t="s">
        <v>71</v>
      </c>
      <c r="E13" s="5"/>
      <c r="F13" s="5"/>
      <c r="G13" s="5"/>
    </row>
    <row r="14" spans="1:7" ht="16.5">
      <c r="A14" s="57" t="s">
        <v>397</v>
      </c>
      <c r="B14" s="29" t="s">
        <v>510</v>
      </c>
      <c r="C14" s="29" t="s">
        <v>356</v>
      </c>
      <c r="D14" s="29" t="s">
        <v>356</v>
      </c>
      <c r="E14" s="5"/>
      <c r="F14" s="5"/>
      <c r="G14" s="5"/>
    </row>
    <row r="15" spans="1:7" ht="16.5">
      <c r="A15" s="57" t="s">
        <v>398</v>
      </c>
      <c r="B15" s="29" t="s">
        <v>510</v>
      </c>
      <c r="C15" s="29" t="s">
        <v>356</v>
      </c>
      <c r="D15" s="29" t="s">
        <v>356</v>
      </c>
      <c r="E15" s="5"/>
      <c r="F15" s="5"/>
      <c r="G15" s="5"/>
    </row>
    <row r="16" spans="1:7" ht="16.5">
      <c r="A16" s="28" t="s">
        <v>367</v>
      </c>
      <c r="B16" s="29" t="s">
        <v>510</v>
      </c>
      <c r="C16" s="29" t="s">
        <v>356</v>
      </c>
      <c r="D16" s="29" t="s">
        <v>356</v>
      </c>
      <c r="E16" s="5"/>
      <c r="F16" s="5"/>
      <c r="G16" s="5"/>
    </row>
    <row r="17" spans="1:7" ht="30">
      <c r="A17" s="58" t="s">
        <v>72</v>
      </c>
      <c r="B17" s="105">
        <v>128921160</v>
      </c>
      <c r="C17" s="105"/>
      <c r="D17" s="105"/>
      <c r="E17" s="5"/>
      <c r="F17" s="5"/>
      <c r="G17" s="5"/>
    </row>
    <row r="18" spans="1:7" ht="16.5">
      <c r="A18" s="29"/>
      <c r="B18" s="29"/>
      <c r="C18" s="29"/>
      <c r="D18" s="29"/>
      <c r="E18" s="5"/>
      <c r="F18" s="5"/>
      <c r="G18" s="5"/>
    </row>
  </sheetData>
  <sheetProtection/>
  <mergeCells count="1">
    <mergeCell ref="B17:D17"/>
  </mergeCells>
  <printOptions/>
  <pageMargins left="0.7875" right="0.7875" top="1.05277777777778" bottom="1.05277777777778" header="0.7875" footer="0.7875"/>
  <pageSetup fitToHeight="1" fitToWidth="1" horizontalDpi="300" verticalDpi="300" orientation="portrait" scale="82" r:id="rId1"/>
  <headerFooter alignWithMargins="0">
    <oddHeader>&amp;C&amp;"Times New Roman,Regular"&amp;12&amp;A</oddHeader>
    <oddFooter>&amp;C&amp;"Times New Roman,Regular"&amp;12Page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SheetLayoutView="100" zoomScalePageLayoutView="0" workbookViewId="0" topLeftCell="A1">
      <selection activeCell="A32" sqref="A32:I52"/>
    </sheetView>
  </sheetViews>
  <sheetFormatPr defaultColWidth="9.140625" defaultRowHeight="12.75"/>
  <cols>
    <col min="1" max="1" width="11.7109375" style="7" customWidth="1"/>
    <col min="2" max="2" width="76.140625" style="7" customWidth="1"/>
    <col min="3" max="3" width="10.140625" style="7" customWidth="1"/>
    <col min="4" max="4" width="12.00390625" style="13" customWidth="1"/>
    <col min="5" max="5" width="16.8515625" style="7" customWidth="1"/>
    <col min="6" max="6" width="11.421875" style="64" customWidth="1"/>
    <col min="7" max="7" width="11.57421875" style="64" customWidth="1"/>
    <col min="8" max="8" width="13.28125" style="7" customWidth="1"/>
    <col min="9" max="9" width="11.421875" style="7" customWidth="1"/>
    <col min="10" max="10" width="9.140625" style="69" customWidth="1"/>
    <col min="11" max="16384" width="9.140625" style="7" customWidth="1"/>
  </cols>
  <sheetData>
    <row r="1" spans="1:9" ht="16.5">
      <c r="A1" s="3" t="s">
        <v>0</v>
      </c>
      <c r="B1" s="4"/>
      <c r="C1" s="4"/>
      <c r="D1" s="75"/>
      <c r="E1" s="4"/>
      <c r="F1" s="80"/>
      <c r="G1" s="80"/>
      <c r="H1" s="2"/>
      <c r="I1" s="2"/>
    </row>
    <row r="2" spans="1:9" ht="16.5">
      <c r="A2" s="3" t="s">
        <v>512</v>
      </c>
      <c r="B2" s="4"/>
      <c r="C2" s="3"/>
      <c r="D2" s="75"/>
      <c r="E2" s="4"/>
      <c r="F2" s="80"/>
      <c r="G2" s="80"/>
      <c r="H2" s="2"/>
      <c r="I2" s="2"/>
    </row>
    <row r="3" spans="1:9" ht="16.5">
      <c r="A3" s="3" t="s">
        <v>626</v>
      </c>
      <c r="B3" s="4"/>
      <c r="C3" s="3"/>
      <c r="D3" s="75"/>
      <c r="E3" s="4"/>
      <c r="F3" s="80"/>
      <c r="G3" s="80"/>
      <c r="H3" s="2"/>
      <c r="I3" s="2"/>
    </row>
    <row r="4" spans="1:10" s="9" customFormat="1" ht="57.75" customHeight="1">
      <c r="A4" s="107" t="s">
        <v>73</v>
      </c>
      <c r="B4" s="107" t="s">
        <v>74</v>
      </c>
      <c r="C4" s="107" t="s">
        <v>75</v>
      </c>
      <c r="D4" s="108" t="s">
        <v>76</v>
      </c>
      <c r="E4" s="109" t="s">
        <v>77</v>
      </c>
      <c r="F4" s="110" t="s">
        <v>78</v>
      </c>
      <c r="G4" s="110"/>
      <c r="H4" s="106" t="s">
        <v>79</v>
      </c>
      <c r="I4" s="106"/>
      <c r="J4" s="70"/>
    </row>
    <row r="5" spans="1:10" s="9" customFormat="1" ht="75">
      <c r="A5" s="107"/>
      <c r="B5" s="107"/>
      <c r="C5" s="107"/>
      <c r="D5" s="108"/>
      <c r="E5" s="109"/>
      <c r="F5" s="60" t="s">
        <v>80</v>
      </c>
      <c r="G5" s="60" t="s">
        <v>81</v>
      </c>
      <c r="H5" s="21" t="s">
        <v>82</v>
      </c>
      <c r="I5" s="21" t="s">
        <v>83</v>
      </c>
      <c r="J5" s="70"/>
    </row>
    <row r="6" spans="1:9" ht="16.5">
      <c r="A6" s="22" t="s">
        <v>340</v>
      </c>
      <c r="B6" s="23" t="s">
        <v>341</v>
      </c>
      <c r="C6" s="23"/>
      <c r="D6" s="24"/>
      <c r="E6" s="25"/>
      <c r="F6" s="61"/>
      <c r="G6" s="61"/>
      <c r="H6" s="26"/>
      <c r="I6" s="26"/>
    </row>
    <row r="7" spans="1:9" ht="16.5">
      <c r="A7" s="27" t="s">
        <v>342</v>
      </c>
      <c r="B7" s="28" t="s">
        <v>343</v>
      </c>
      <c r="C7" s="28"/>
      <c r="D7" s="24"/>
      <c r="E7" s="25"/>
      <c r="F7" s="61"/>
      <c r="G7" s="61"/>
      <c r="H7" s="26"/>
      <c r="I7" s="26"/>
    </row>
    <row r="8" spans="1:9" ht="16.5">
      <c r="A8" s="27" t="s">
        <v>344</v>
      </c>
      <c r="B8" s="29" t="s">
        <v>345</v>
      </c>
      <c r="C8" s="103">
        <v>20</v>
      </c>
      <c r="D8" s="103">
        <v>10993165</v>
      </c>
      <c r="E8" s="103">
        <v>10935515</v>
      </c>
      <c r="F8" s="63">
        <f>D8/128921160*100</f>
        <v>8.527044745796578</v>
      </c>
      <c r="G8" s="63">
        <f>D8/128921160*100</f>
        <v>8.527044745796578</v>
      </c>
      <c r="H8" s="95" t="s">
        <v>511</v>
      </c>
      <c r="I8" s="95" t="s">
        <v>511</v>
      </c>
    </row>
    <row r="9" spans="1:9" ht="16.5">
      <c r="A9" s="27" t="s">
        <v>346</v>
      </c>
      <c r="B9" s="30" t="s">
        <v>84</v>
      </c>
      <c r="C9" s="95" t="s">
        <v>511</v>
      </c>
      <c r="D9" s="95" t="s">
        <v>511</v>
      </c>
      <c r="E9" s="95" t="s">
        <v>511</v>
      </c>
      <c r="F9" s="95" t="s">
        <v>511</v>
      </c>
      <c r="G9" s="95" t="s">
        <v>511</v>
      </c>
      <c r="H9" s="95" t="s">
        <v>511</v>
      </c>
      <c r="I9" s="95" t="s">
        <v>511</v>
      </c>
    </row>
    <row r="10" spans="1:10" s="9" customFormat="1" ht="16.5">
      <c r="A10" s="31" t="s">
        <v>347</v>
      </c>
      <c r="B10" s="30" t="s">
        <v>348</v>
      </c>
      <c r="C10" s="103">
        <v>3</v>
      </c>
      <c r="D10" s="103">
        <v>48626700</v>
      </c>
      <c r="E10" s="103">
        <v>48626700</v>
      </c>
      <c r="F10" s="63">
        <f>D10/128921160*100</f>
        <v>37.718168220019116</v>
      </c>
      <c r="G10" s="63">
        <f>D10/128921160*100</f>
        <v>37.718168220019116</v>
      </c>
      <c r="H10" s="95" t="s">
        <v>511</v>
      </c>
      <c r="I10" s="95" t="s">
        <v>511</v>
      </c>
      <c r="J10" s="70"/>
    </row>
    <row r="11" spans="1:9" ht="16.5">
      <c r="A11" s="27" t="s">
        <v>349</v>
      </c>
      <c r="B11" s="30" t="s">
        <v>85</v>
      </c>
      <c r="C11" s="95" t="s">
        <v>511</v>
      </c>
      <c r="D11" s="95" t="s">
        <v>511</v>
      </c>
      <c r="E11" s="95" t="s">
        <v>511</v>
      </c>
      <c r="F11" s="95" t="s">
        <v>511</v>
      </c>
      <c r="G11" s="95" t="s">
        <v>511</v>
      </c>
      <c r="H11" s="95" t="s">
        <v>511</v>
      </c>
      <c r="I11" s="95" t="s">
        <v>511</v>
      </c>
    </row>
    <row r="12" spans="1:10" s="9" customFormat="1" ht="16.5">
      <c r="A12" s="31" t="s">
        <v>350</v>
      </c>
      <c r="B12" s="58" t="s">
        <v>394</v>
      </c>
      <c r="C12" s="95" t="s">
        <v>511</v>
      </c>
      <c r="D12" s="95" t="s">
        <v>511</v>
      </c>
      <c r="E12" s="95" t="s">
        <v>511</v>
      </c>
      <c r="F12" s="95" t="s">
        <v>511</v>
      </c>
      <c r="G12" s="95" t="s">
        <v>511</v>
      </c>
      <c r="H12" s="95" t="s">
        <v>511</v>
      </c>
      <c r="I12" s="95" t="s">
        <v>511</v>
      </c>
      <c r="J12" s="70"/>
    </row>
    <row r="13" spans="1:9" ht="16.5">
      <c r="A13" s="27"/>
      <c r="B13" s="33" t="s">
        <v>86</v>
      </c>
      <c r="C13" s="43">
        <f>SUM(C7:C12)</f>
        <v>23</v>
      </c>
      <c r="D13" s="43">
        <f>SUM(D7:D12)</f>
        <v>59619865</v>
      </c>
      <c r="E13" s="43">
        <f>SUM(E7:E12)</f>
        <v>59562215</v>
      </c>
      <c r="F13" s="68">
        <f>SUM(F7:F12)</f>
        <v>46.245212965815696</v>
      </c>
      <c r="G13" s="68">
        <f>SUM(G7:G12)</f>
        <v>46.245212965815696</v>
      </c>
      <c r="H13" s="95" t="s">
        <v>511</v>
      </c>
      <c r="I13" s="95" t="s">
        <v>511</v>
      </c>
    </row>
    <row r="14" spans="1:9" ht="16.5">
      <c r="A14" s="27" t="s">
        <v>351</v>
      </c>
      <c r="B14" s="36" t="s">
        <v>352</v>
      </c>
      <c r="C14" s="30"/>
      <c r="D14" s="24"/>
      <c r="E14" s="25"/>
      <c r="F14" s="62"/>
      <c r="G14" s="62"/>
      <c r="H14" s="95"/>
      <c r="I14" s="66"/>
    </row>
    <row r="15" spans="1:9" ht="16.5">
      <c r="A15" s="27" t="s">
        <v>344</v>
      </c>
      <c r="B15" s="29" t="s">
        <v>87</v>
      </c>
      <c r="C15" s="95">
        <v>2</v>
      </c>
      <c r="D15" s="95">
        <v>239050</v>
      </c>
      <c r="E15" s="95">
        <v>239050</v>
      </c>
      <c r="F15" s="63">
        <f>D15/128921160*100</f>
        <v>0.18542340140284186</v>
      </c>
      <c r="G15" s="63">
        <f>D15/128921160*100</f>
        <v>0.18542340140284186</v>
      </c>
      <c r="H15" s="95" t="s">
        <v>511</v>
      </c>
      <c r="I15" s="63"/>
    </row>
    <row r="16" spans="1:9" ht="16.5">
      <c r="A16" s="27" t="s">
        <v>346</v>
      </c>
      <c r="B16" s="30" t="s">
        <v>348</v>
      </c>
      <c r="C16" s="95" t="s">
        <v>511</v>
      </c>
      <c r="D16" s="95" t="s">
        <v>511</v>
      </c>
      <c r="E16" s="95" t="s">
        <v>511</v>
      </c>
      <c r="F16" s="95" t="s">
        <v>511</v>
      </c>
      <c r="G16" s="95" t="s">
        <v>511</v>
      </c>
      <c r="H16" s="95" t="s">
        <v>511</v>
      </c>
      <c r="I16" s="26"/>
    </row>
    <row r="17" spans="1:9" ht="16.5">
      <c r="A17" s="27" t="s">
        <v>347</v>
      </c>
      <c r="B17" s="30" t="s">
        <v>353</v>
      </c>
      <c r="C17" s="95" t="s">
        <v>511</v>
      </c>
      <c r="D17" s="95" t="s">
        <v>511</v>
      </c>
      <c r="E17" s="95" t="s">
        <v>511</v>
      </c>
      <c r="F17" s="95" t="s">
        <v>511</v>
      </c>
      <c r="G17" s="95" t="s">
        <v>511</v>
      </c>
      <c r="H17" s="95" t="s">
        <v>511</v>
      </c>
      <c r="I17" s="26"/>
    </row>
    <row r="18" spans="1:9" ht="16.5">
      <c r="A18" s="27" t="s">
        <v>349</v>
      </c>
      <c r="B18" s="32" t="s">
        <v>88</v>
      </c>
      <c r="C18" s="95" t="s">
        <v>511</v>
      </c>
      <c r="D18" s="95" t="s">
        <v>511</v>
      </c>
      <c r="E18" s="95" t="s">
        <v>511</v>
      </c>
      <c r="F18" s="95" t="s">
        <v>511</v>
      </c>
      <c r="G18" s="95" t="s">
        <v>511</v>
      </c>
      <c r="H18" s="95" t="s">
        <v>511</v>
      </c>
      <c r="I18" s="26"/>
    </row>
    <row r="19" spans="1:9" ht="16.5">
      <c r="A19" s="27"/>
      <c r="B19" s="33" t="s">
        <v>89</v>
      </c>
      <c r="C19" s="43">
        <f>SUM(C15:C18)</f>
        <v>2</v>
      </c>
      <c r="D19" s="43">
        <f>SUM(D15:D18)</f>
        <v>239050</v>
      </c>
      <c r="E19" s="43">
        <f>SUM(E15:E18)</f>
        <v>239050</v>
      </c>
      <c r="F19" s="68">
        <f>SUM(F15:F18)</f>
        <v>0.18542340140284186</v>
      </c>
      <c r="G19" s="68">
        <f>SUM(G15:G18)</f>
        <v>0.18542340140284186</v>
      </c>
      <c r="H19" s="95" t="s">
        <v>511</v>
      </c>
      <c r="I19" s="43"/>
    </row>
    <row r="20" spans="1:10" s="12" customFormat="1" ht="16.5">
      <c r="A20" s="22"/>
      <c r="B20" s="36" t="s">
        <v>90</v>
      </c>
      <c r="C20" s="65">
        <f>C19+C13</f>
        <v>25</v>
      </c>
      <c r="D20" s="65">
        <f>D19+D13</f>
        <v>59858915</v>
      </c>
      <c r="E20" s="65">
        <f>E19+E13</f>
        <v>59801265</v>
      </c>
      <c r="F20" s="68">
        <f>F19+F13</f>
        <v>46.43063636721854</v>
      </c>
      <c r="G20" s="68">
        <f>G19+G13</f>
        <v>46.43063636721854</v>
      </c>
      <c r="H20" s="95" t="s">
        <v>511</v>
      </c>
      <c r="I20" s="95" t="s">
        <v>511</v>
      </c>
      <c r="J20" s="71"/>
    </row>
    <row r="21" spans="1:9" ht="15">
      <c r="A21" s="38" t="s">
        <v>354</v>
      </c>
      <c r="B21" s="39" t="s">
        <v>355</v>
      </c>
      <c r="C21" s="39"/>
      <c r="D21" s="19"/>
      <c r="E21" s="20"/>
      <c r="F21" s="60"/>
      <c r="G21" s="60"/>
      <c r="H21" s="37" t="s">
        <v>91</v>
      </c>
      <c r="I21" s="37" t="s">
        <v>91</v>
      </c>
    </row>
    <row r="22" spans="1:9" ht="16.5">
      <c r="A22" s="27" t="s">
        <v>342</v>
      </c>
      <c r="B22" s="28" t="s">
        <v>353</v>
      </c>
      <c r="C22" s="28"/>
      <c r="D22" s="24"/>
      <c r="E22" s="25"/>
      <c r="F22" s="61"/>
      <c r="G22" s="61"/>
      <c r="H22" s="37" t="s">
        <v>91</v>
      </c>
      <c r="I22" s="37" t="s">
        <v>91</v>
      </c>
    </row>
    <row r="23" spans="1:9" ht="16.5">
      <c r="A23" s="27" t="s">
        <v>344</v>
      </c>
      <c r="B23" s="29" t="s">
        <v>92</v>
      </c>
      <c r="C23" s="103">
        <v>8</v>
      </c>
      <c r="D23" s="103">
        <v>9759173</v>
      </c>
      <c r="E23" s="103">
        <v>9748173</v>
      </c>
      <c r="F23" s="63">
        <f>D23/128921160*100</f>
        <v>7.56987681463617</v>
      </c>
      <c r="G23" s="63">
        <f>D23/128921160*100</f>
        <v>7.56987681463617</v>
      </c>
      <c r="H23" s="26"/>
      <c r="I23" s="26"/>
    </row>
    <row r="24" spans="1:9" ht="16.5">
      <c r="A24" s="27" t="s">
        <v>346</v>
      </c>
      <c r="B24" s="30" t="s">
        <v>85</v>
      </c>
      <c r="C24" s="103">
        <v>11</v>
      </c>
      <c r="D24" s="103">
        <v>25240</v>
      </c>
      <c r="E24" s="103">
        <v>1250</v>
      </c>
      <c r="F24" s="63">
        <f>D24/128921160*100</f>
        <v>0.019577856730423462</v>
      </c>
      <c r="G24" s="63">
        <f>D24/128921160*100</f>
        <v>0.019577856730423462</v>
      </c>
      <c r="H24" s="26"/>
      <c r="I24" s="26"/>
    </row>
    <row r="25" spans="1:9" ht="16.5">
      <c r="A25" s="27" t="s">
        <v>347</v>
      </c>
      <c r="B25" s="30" t="s">
        <v>84</v>
      </c>
      <c r="C25" s="95" t="s">
        <v>511</v>
      </c>
      <c r="D25" s="95" t="s">
        <v>511</v>
      </c>
      <c r="E25" s="95" t="s">
        <v>511</v>
      </c>
      <c r="F25" s="95" t="s">
        <v>511</v>
      </c>
      <c r="G25" s="95" t="s">
        <v>511</v>
      </c>
      <c r="H25" s="26"/>
      <c r="I25" s="26"/>
    </row>
    <row r="26" spans="1:9" ht="16.5">
      <c r="A26" s="27" t="s">
        <v>349</v>
      </c>
      <c r="B26" s="30" t="s">
        <v>94</v>
      </c>
      <c r="C26" s="95" t="s">
        <v>511</v>
      </c>
      <c r="D26" s="95" t="s">
        <v>511</v>
      </c>
      <c r="E26" s="95" t="s">
        <v>511</v>
      </c>
      <c r="F26" s="95" t="s">
        <v>511</v>
      </c>
      <c r="G26" s="95" t="s">
        <v>511</v>
      </c>
      <c r="H26" s="26"/>
      <c r="I26" s="26"/>
    </row>
    <row r="27" spans="1:9" ht="16.5">
      <c r="A27" s="27" t="s">
        <v>350</v>
      </c>
      <c r="B27" s="30" t="s">
        <v>357</v>
      </c>
      <c r="C27" s="103">
        <v>3</v>
      </c>
      <c r="D27" s="103">
        <v>2095580</v>
      </c>
      <c r="E27" s="103">
        <v>2095580</v>
      </c>
      <c r="F27" s="63">
        <f>D27/128921160*100</f>
        <v>1.6254740494112838</v>
      </c>
      <c r="G27" s="63">
        <f>D27/128921160*100</f>
        <v>1.6254740494112838</v>
      </c>
      <c r="H27" s="26"/>
      <c r="I27" s="26"/>
    </row>
    <row r="28" spans="1:9" ht="16.5">
      <c r="A28" s="27" t="s">
        <v>358</v>
      </c>
      <c r="B28" s="30" t="s">
        <v>95</v>
      </c>
      <c r="C28" s="103">
        <v>1</v>
      </c>
      <c r="D28" s="103">
        <v>500</v>
      </c>
      <c r="E28" s="78">
        <v>0</v>
      </c>
      <c r="F28" s="63">
        <f>D28/128921160*100</f>
        <v>0.00038783392889111455</v>
      </c>
      <c r="G28" s="63">
        <f>E28/128921160*100</f>
        <v>0</v>
      </c>
      <c r="H28" s="26"/>
      <c r="I28" s="26"/>
    </row>
    <row r="29" spans="1:9" ht="16.5">
      <c r="A29" s="27" t="s">
        <v>359</v>
      </c>
      <c r="B29" s="40" t="s">
        <v>360</v>
      </c>
      <c r="C29" s="95" t="s">
        <v>511</v>
      </c>
      <c r="D29" s="95" t="s">
        <v>511</v>
      </c>
      <c r="E29" s="95" t="s">
        <v>511</v>
      </c>
      <c r="F29" s="95" t="s">
        <v>511</v>
      </c>
      <c r="G29" s="95" t="s">
        <v>511</v>
      </c>
      <c r="H29" s="26"/>
      <c r="I29" s="26"/>
    </row>
    <row r="30" spans="1:9" ht="16.5">
      <c r="A30" s="27" t="s">
        <v>361</v>
      </c>
      <c r="B30" s="30" t="s">
        <v>96</v>
      </c>
      <c r="C30" s="95" t="s">
        <v>511</v>
      </c>
      <c r="D30" s="95" t="s">
        <v>511</v>
      </c>
      <c r="E30" s="95" t="s">
        <v>511</v>
      </c>
      <c r="F30" s="95" t="s">
        <v>511</v>
      </c>
      <c r="G30" s="95" t="s">
        <v>511</v>
      </c>
      <c r="H30" s="26"/>
      <c r="I30" s="26"/>
    </row>
    <row r="31" spans="1:9" ht="16.5">
      <c r="A31" s="27"/>
      <c r="B31" s="33" t="s">
        <v>97</v>
      </c>
      <c r="C31" s="67">
        <f>SUM(C23:C30)</f>
        <v>23</v>
      </c>
      <c r="D31" s="67">
        <f>SUM(D23:D30)</f>
        <v>11880493</v>
      </c>
      <c r="E31" s="67">
        <f>SUM(E23:E30)</f>
        <v>11845003</v>
      </c>
      <c r="F31" s="68">
        <f>SUM(F23:F30)</f>
        <v>9.215316554706767</v>
      </c>
      <c r="G31" s="68">
        <f>SUM(G23:G30)</f>
        <v>9.214928720777877</v>
      </c>
      <c r="H31" s="37"/>
      <c r="I31" s="37"/>
    </row>
    <row r="32" spans="1:9" ht="16.5">
      <c r="A32" s="27" t="s">
        <v>351</v>
      </c>
      <c r="B32" s="28" t="s">
        <v>362</v>
      </c>
      <c r="C32" s="28"/>
      <c r="D32" s="24"/>
      <c r="E32" s="25"/>
      <c r="F32" s="61"/>
      <c r="G32" s="61"/>
      <c r="H32" s="37" t="s">
        <v>91</v>
      </c>
      <c r="I32" s="37" t="s">
        <v>91</v>
      </c>
    </row>
    <row r="33" spans="1:9" ht="16.5">
      <c r="A33" s="27" t="s">
        <v>344</v>
      </c>
      <c r="B33" s="30" t="s">
        <v>348</v>
      </c>
      <c r="C33" s="103">
        <v>368</v>
      </c>
      <c r="D33" s="103">
        <v>3588872</v>
      </c>
      <c r="E33" s="103">
        <v>3474232</v>
      </c>
      <c r="F33" s="63">
        <f>D33/128921160*100</f>
        <v>2.783772656094624</v>
      </c>
      <c r="G33" s="63">
        <f>D33/128921160*100</f>
        <v>2.783772656094624</v>
      </c>
      <c r="H33" s="26"/>
      <c r="I33" s="26"/>
    </row>
    <row r="34" spans="1:9" ht="16.5">
      <c r="A34" s="27" t="s">
        <v>98</v>
      </c>
      <c r="B34" s="30" t="s">
        <v>99</v>
      </c>
      <c r="C34" s="78"/>
      <c r="D34" s="78"/>
      <c r="E34" s="78"/>
      <c r="F34" s="63"/>
      <c r="G34" s="63"/>
      <c r="H34" s="26"/>
      <c r="I34" s="26"/>
    </row>
    <row r="35" spans="1:9" ht="16.5">
      <c r="A35" s="27" t="s">
        <v>100</v>
      </c>
      <c r="B35" s="30" t="s">
        <v>101</v>
      </c>
      <c r="C35" s="78">
        <v>17256</v>
      </c>
      <c r="D35" s="78">
        <v>33358258</v>
      </c>
      <c r="E35" s="78">
        <v>25555358</v>
      </c>
      <c r="F35" s="63">
        <f>D35/128921160*100</f>
        <v>25.874928522206908</v>
      </c>
      <c r="G35" s="63">
        <f>D35/128921160*100</f>
        <v>25.874928522206908</v>
      </c>
      <c r="H35" s="26"/>
      <c r="I35" s="26"/>
    </row>
    <row r="36" spans="1:9" ht="16.5">
      <c r="A36" s="27">
        <v>74</v>
      </c>
      <c r="B36" s="30" t="s">
        <v>102</v>
      </c>
      <c r="C36" s="78">
        <v>70</v>
      </c>
      <c r="D36" s="78">
        <v>17837695</v>
      </c>
      <c r="E36" s="78">
        <v>15298455</v>
      </c>
      <c r="F36" s="63">
        <f>D36/128921160*100</f>
        <v>13.83612666842278</v>
      </c>
      <c r="G36" s="63">
        <f>D36/128921160*100</f>
        <v>13.83612666842278</v>
      </c>
      <c r="H36" s="26"/>
      <c r="I36" s="26"/>
    </row>
    <row r="37" spans="1:9" ht="16.5">
      <c r="A37" s="27" t="s">
        <v>347</v>
      </c>
      <c r="B37" s="36" t="s">
        <v>335</v>
      </c>
      <c r="C37" s="103">
        <v>304</v>
      </c>
      <c r="D37" s="103">
        <v>2396927</v>
      </c>
      <c r="E37" s="103">
        <v>1049827</v>
      </c>
      <c r="F37" s="63">
        <f>D37/128921160*100</f>
        <v>1.8592192313503848</v>
      </c>
      <c r="G37" s="63">
        <f>D37/128921160*100</f>
        <v>1.8592192313503848</v>
      </c>
      <c r="H37" s="26"/>
      <c r="I37" s="26"/>
    </row>
    <row r="38" spans="1:9" ht="16.5">
      <c r="A38" s="27"/>
      <c r="B38" s="33" t="s">
        <v>103</v>
      </c>
      <c r="C38" s="59">
        <f>C37+C36+C35+C33</f>
        <v>17998</v>
      </c>
      <c r="D38" s="59">
        <f>D37+D36+D35+D33</f>
        <v>57181752</v>
      </c>
      <c r="E38" s="59">
        <f>E37+E36+E35+E33</f>
        <v>45377872</v>
      </c>
      <c r="F38" s="68">
        <f>SUM(F33:F37)</f>
        <v>44.3540470780747</v>
      </c>
      <c r="G38" s="68">
        <f>SUM(G33:G37)</f>
        <v>44.3540470780747</v>
      </c>
      <c r="H38" s="26"/>
      <c r="I38" s="26"/>
    </row>
    <row r="39" spans="1:9" ht="16.5">
      <c r="A39" s="27"/>
      <c r="B39" s="30" t="s">
        <v>104</v>
      </c>
      <c r="C39" s="59">
        <f>C38+C31</f>
        <v>18021</v>
      </c>
      <c r="D39" s="59">
        <f>D38+D31</f>
        <v>69062245</v>
      </c>
      <c r="E39" s="59">
        <f>E38+E31</f>
        <v>57222875</v>
      </c>
      <c r="F39" s="68">
        <f>F38+F31</f>
        <v>53.56936363278147</v>
      </c>
      <c r="G39" s="68">
        <f>G38+G31</f>
        <v>53.56897579885258</v>
      </c>
      <c r="H39" s="37" t="s">
        <v>91</v>
      </c>
      <c r="I39" s="37" t="s">
        <v>91</v>
      </c>
    </row>
    <row r="40" spans="1:9" ht="16.5">
      <c r="A40" s="27"/>
      <c r="B40" s="28" t="s">
        <v>105</v>
      </c>
      <c r="C40" s="59">
        <f>C39+C20</f>
        <v>18046</v>
      </c>
      <c r="D40" s="59">
        <f>D39+D20</f>
        <v>128921160</v>
      </c>
      <c r="E40" s="59">
        <f>E39+E20</f>
        <v>117024140</v>
      </c>
      <c r="F40" s="68">
        <f>F39+F20</f>
        <v>100</v>
      </c>
      <c r="G40" s="68">
        <f>G39+G20</f>
        <v>99.99961216607112</v>
      </c>
      <c r="H40" s="26"/>
      <c r="I40" s="26"/>
    </row>
    <row r="41" spans="1:9" ht="30">
      <c r="A41" s="41" t="s">
        <v>363</v>
      </c>
      <c r="B41" s="42" t="s">
        <v>106</v>
      </c>
      <c r="C41" s="33"/>
      <c r="D41" s="43"/>
      <c r="E41" s="43"/>
      <c r="F41" s="62"/>
      <c r="G41" s="63"/>
      <c r="H41" s="26" t="s">
        <v>91</v>
      </c>
      <c r="I41" s="26" t="s">
        <v>91</v>
      </c>
    </row>
    <row r="42" spans="1:9" ht="16.5">
      <c r="A42" s="41">
        <v>1</v>
      </c>
      <c r="B42" s="44" t="s">
        <v>107</v>
      </c>
      <c r="C42" s="95" t="s">
        <v>511</v>
      </c>
      <c r="D42" s="95" t="s">
        <v>511</v>
      </c>
      <c r="E42" s="95" t="s">
        <v>511</v>
      </c>
      <c r="F42" s="95" t="s">
        <v>511</v>
      </c>
      <c r="G42" s="95" t="s">
        <v>511</v>
      </c>
      <c r="H42" s="26"/>
      <c r="I42" s="26"/>
    </row>
    <row r="43" spans="1:9" ht="16.5">
      <c r="A43" s="41">
        <v>2</v>
      </c>
      <c r="B43" s="44" t="s">
        <v>108</v>
      </c>
      <c r="C43" s="95" t="s">
        <v>511</v>
      </c>
      <c r="D43" s="95" t="s">
        <v>511</v>
      </c>
      <c r="E43" s="95" t="s">
        <v>511</v>
      </c>
      <c r="F43" s="95" t="s">
        <v>511</v>
      </c>
      <c r="G43" s="95" t="s">
        <v>511</v>
      </c>
      <c r="H43" s="26"/>
      <c r="I43" s="26"/>
    </row>
    <row r="44" spans="1:9" ht="16.5">
      <c r="A44" s="29"/>
      <c r="B44" s="33" t="s">
        <v>109</v>
      </c>
      <c r="C44" s="59">
        <f>C40</f>
        <v>18046</v>
      </c>
      <c r="D44" s="59">
        <f>D40</f>
        <v>128921160</v>
      </c>
      <c r="E44" s="59">
        <f>E40</f>
        <v>117024140</v>
      </c>
      <c r="F44" s="68">
        <f>F40</f>
        <v>100</v>
      </c>
      <c r="G44" s="68">
        <f>G40</f>
        <v>99.99961216607112</v>
      </c>
      <c r="H44" s="34"/>
      <c r="I44" s="35"/>
    </row>
    <row r="45" spans="1:9" ht="13.5">
      <c r="A45" s="69"/>
      <c r="B45" s="69"/>
      <c r="C45" s="69"/>
      <c r="E45" s="69"/>
      <c r="F45" s="72"/>
      <c r="G45" s="72"/>
      <c r="H45" s="69"/>
      <c r="I45" s="69"/>
    </row>
    <row r="46" spans="1:9" ht="15">
      <c r="A46" s="69"/>
      <c r="B46" s="84" t="s">
        <v>285</v>
      </c>
      <c r="C46" s="85"/>
      <c r="D46" s="85"/>
      <c r="E46" s="85"/>
      <c r="F46" s="97"/>
      <c r="G46" s="97"/>
      <c r="H46" s="69"/>
      <c r="I46" s="69"/>
    </row>
    <row r="47" spans="1:9" ht="13.5">
      <c r="A47" s="69"/>
      <c r="B47" s="50" t="s">
        <v>93</v>
      </c>
      <c r="C47" s="104">
        <v>38</v>
      </c>
      <c r="D47" s="104">
        <v>161017</v>
      </c>
      <c r="E47" s="104">
        <v>161017</v>
      </c>
      <c r="F47" s="97">
        <f>D47/128921160*100</f>
        <v>0.12489571145652119</v>
      </c>
      <c r="G47" s="97">
        <f>D47/128921160*100</f>
        <v>0.12489571145652119</v>
      </c>
      <c r="H47" s="69"/>
      <c r="I47" s="69"/>
    </row>
    <row r="48" spans="2:7" ht="13.5">
      <c r="B48" s="50" t="s">
        <v>385</v>
      </c>
      <c r="C48" s="104">
        <v>18</v>
      </c>
      <c r="D48" s="104">
        <v>55117</v>
      </c>
      <c r="E48" s="104">
        <v>55117</v>
      </c>
      <c r="F48" s="97">
        <f>D48/128921160*100</f>
        <v>0.04275248531738312</v>
      </c>
      <c r="G48" s="97">
        <f>D48/128921160*100</f>
        <v>0.04275248531738312</v>
      </c>
    </row>
    <row r="49" spans="2:7" ht="13.5">
      <c r="B49" s="50" t="s">
        <v>326</v>
      </c>
      <c r="C49" s="104">
        <v>36</v>
      </c>
      <c r="D49" s="104">
        <v>80201</v>
      </c>
      <c r="E49" s="104">
        <v>80201</v>
      </c>
      <c r="F49" s="97">
        <f>D49/128921160*100</f>
        <v>0.06220933786199256</v>
      </c>
      <c r="G49" s="97">
        <f>D49/128921160*100</f>
        <v>0.06220933786199256</v>
      </c>
    </row>
    <row r="50" spans="2:7" ht="13.5">
      <c r="B50" s="50" t="s">
        <v>280</v>
      </c>
      <c r="C50" s="50">
        <v>209</v>
      </c>
      <c r="D50" s="50">
        <v>2045282</v>
      </c>
      <c r="E50" s="50">
        <v>736492</v>
      </c>
      <c r="F50" s="97">
        <f>D50/128921160*100</f>
        <v>1.5864595075005532</v>
      </c>
      <c r="G50" s="97">
        <f>D50/128921160*100</f>
        <v>1.5864595075005532</v>
      </c>
    </row>
    <row r="51" spans="2:7" ht="13.5">
      <c r="B51" s="50" t="s">
        <v>391</v>
      </c>
      <c r="C51" s="104">
        <v>3</v>
      </c>
      <c r="D51" s="104">
        <v>55310</v>
      </c>
      <c r="E51" s="104">
        <v>17000</v>
      </c>
      <c r="F51" s="97">
        <f>D51/128921160*100</f>
        <v>0.04290218921393509</v>
      </c>
      <c r="G51" s="97">
        <f>D51/128921160*100</f>
        <v>0.04290218921393509</v>
      </c>
    </row>
    <row r="52" spans="2:7" ht="15">
      <c r="B52" s="81" t="s">
        <v>282</v>
      </c>
      <c r="C52" s="51">
        <f>SUM(C47:C51)</f>
        <v>304</v>
      </c>
      <c r="D52" s="51">
        <f>SUM(D47:D51)</f>
        <v>2396927</v>
      </c>
      <c r="E52" s="51">
        <f>SUM(E47:E51)</f>
        <v>1049827</v>
      </c>
      <c r="F52" s="82">
        <f>SUM(F47:F51)</f>
        <v>1.8592192313503852</v>
      </c>
      <c r="G52" s="82">
        <f>SUM(G47:G51)</f>
        <v>1.8592192313503852</v>
      </c>
    </row>
  </sheetData>
  <sheetProtection/>
  <mergeCells count="7">
    <mergeCell ref="H4:I4"/>
    <mergeCell ref="A4:A5"/>
    <mergeCell ref="B4:B5"/>
    <mergeCell ref="C4:C5"/>
    <mergeCell ref="D4:D5"/>
    <mergeCell ref="E4:E5"/>
    <mergeCell ref="F4:G4"/>
  </mergeCells>
  <printOptions/>
  <pageMargins left="0.5" right="0.5" top="0.984027777777778" bottom="0.5" header="0.511805555555556" footer="0.5"/>
  <pageSetup fitToHeight="1" fitToWidth="1" horizontalDpi="600" verticalDpi="600" orientation="landscape" pageOrder="overThenDown" paperSize="9" scale="4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view="pageBreakPreview" zoomScaleSheetLayoutView="100" zoomScalePageLayoutView="0" workbookViewId="0" topLeftCell="A45">
      <selection activeCell="A47" sqref="A47:G59"/>
    </sheetView>
  </sheetViews>
  <sheetFormatPr defaultColWidth="9.140625" defaultRowHeight="12.75"/>
  <cols>
    <col min="1" max="1" width="8.00390625" style="2" customWidth="1"/>
    <col min="2" max="2" width="69.140625" style="2" customWidth="1"/>
    <col min="3" max="3" width="13.8515625" style="2" customWidth="1"/>
    <col min="4" max="4" width="22.140625" style="2" customWidth="1"/>
    <col min="5" max="5" width="19.28125" style="2" customWidth="1"/>
    <col min="6" max="6" width="13.28125" style="2" customWidth="1"/>
    <col min="7" max="7" width="10.7109375" style="2" customWidth="1"/>
    <col min="8" max="8" width="15.421875" style="2" customWidth="1"/>
    <col min="9" max="9" width="19.421875" style="2" customWidth="1"/>
    <col min="10" max="10" width="12.421875" style="2" customWidth="1"/>
    <col min="11" max="11" width="13.00390625" style="2" customWidth="1"/>
    <col min="12" max="12" width="21.57421875" style="2" customWidth="1"/>
    <col min="13" max="16384" width="9.140625" style="2" customWidth="1"/>
  </cols>
  <sheetData>
    <row r="1" spans="1:7" ht="16.5">
      <c r="A1" s="3" t="s">
        <v>0</v>
      </c>
      <c r="B1" s="4"/>
      <c r="C1" s="4"/>
      <c r="D1" s="75"/>
      <c r="E1" s="4"/>
      <c r="F1" s="5"/>
      <c r="G1" s="5"/>
    </row>
    <row r="2" spans="1:7" ht="16.5">
      <c r="A2" s="3" t="s">
        <v>512</v>
      </c>
      <c r="B2" s="4"/>
      <c r="C2" s="3"/>
      <c r="D2" s="75"/>
      <c r="E2" s="4"/>
      <c r="F2" s="5"/>
      <c r="G2" s="5"/>
    </row>
    <row r="3" spans="1:7" ht="16.5">
      <c r="A3" s="3" t="s">
        <v>626</v>
      </c>
      <c r="B3" s="4"/>
      <c r="C3" s="3"/>
      <c r="D3" s="75"/>
      <c r="E3" s="4"/>
      <c r="F3" s="5"/>
      <c r="G3" s="5"/>
    </row>
    <row r="4" spans="1:12" s="14" customFormat="1" ht="13.5" customHeight="1">
      <c r="A4" s="125" t="s">
        <v>541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05">
      <c r="A5" s="111" t="s">
        <v>307</v>
      </c>
      <c r="B5" s="111" t="s">
        <v>308</v>
      </c>
      <c r="C5" s="114" t="s">
        <v>309</v>
      </c>
      <c r="D5" s="114"/>
      <c r="E5" s="113" t="s">
        <v>79</v>
      </c>
      <c r="F5" s="113"/>
      <c r="G5" s="113"/>
      <c r="H5" s="114" t="s">
        <v>542</v>
      </c>
      <c r="I5" s="114"/>
      <c r="J5" s="111" t="s">
        <v>543</v>
      </c>
      <c r="K5" s="111"/>
      <c r="L5" s="98" t="s">
        <v>544</v>
      </c>
    </row>
    <row r="6" spans="1:12" ht="90">
      <c r="A6" s="111"/>
      <c r="B6" s="111"/>
      <c r="C6" s="98" t="s">
        <v>310</v>
      </c>
      <c r="D6" s="100" t="s">
        <v>311</v>
      </c>
      <c r="E6" s="94" t="s">
        <v>312</v>
      </c>
      <c r="F6" s="94" t="s">
        <v>313</v>
      </c>
      <c r="G6" s="94" t="s">
        <v>314</v>
      </c>
      <c r="H6" s="101" t="s">
        <v>545</v>
      </c>
      <c r="I6" s="101" t="s">
        <v>546</v>
      </c>
      <c r="J6" s="101" t="s">
        <v>547</v>
      </c>
      <c r="K6" s="101" t="s">
        <v>548</v>
      </c>
      <c r="L6" s="99" t="s">
        <v>549</v>
      </c>
    </row>
    <row r="7" spans="1:12" ht="15">
      <c r="A7" s="74">
        <v>1</v>
      </c>
      <c r="B7" s="85" t="s">
        <v>1</v>
      </c>
      <c r="C7" s="85">
        <v>38770000</v>
      </c>
      <c r="D7" s="46">
        <f>C7/128921160*100</f>
        <v>30.072642846217022</v>
      </c>
      <c r="E7" s="94" t="s">
        <v>511</v>
      </c>
      <c r="F7" s="94" t="s">
        <v>511</v>
      </c>
      <c r="G7" s="94" t="s">
        <v>511</v>
      </c>
      <c r="H7" s="50"/>
      <c r="I7" s="50"/>
      <c r="J7" s="50"/>
      <c r="K7" s="50"/>
      <c r="L7" s="50"/>
    </row>
    <row r="8" spans="1:12" ht="15">
      <c r="A8" s="74">
        <v>2</v>
      </c>
      <c r="B8" s="85" t="s">
        <v>585</v>
      </c>
      <c r="C8" s="85">
        <v>9578330</v>
      </c>
      <c r="D8" s="46">
        <f aca="true" t="shared" si="0" ref="D8:D31">C8/128921160*100</f>
        <v>7.429602712231258</v>
      </c>
      <c r="E8" s="94" t="s">
        <v>511</v>
      </c>
      <c r="F8" s="94" t="s">
        <v>511</v>
      </c>
      <c r="G8" s="94" t="s">
        <v>511</v>
      </c>
      <c r="H8" s="50"/>
      <c r="I8" s="50"/>
      <c r="J8" s="50"/>
      <c r="K8" s="50"/>
      <c r="L8" s="50"/>
    </row>
    <row r="9" spans="1:12" ht="15">
      <c r="A9" s="74">
        <v>3</v>
      </c>
      <c r="B9" s="85" t="s">
        <v>5</v>
      </c>
      <c r="C9" s="85">
        <v>5466000</v>
      </c>
      <c r="D9" s="46">
        <f t="shared" si="0"/>
        <v>4.2398005106376635</v>
      </c>
      <c r="E9" s="94" t="s">
        <v>511</v>
      </c>
      <c r="F9" s="94" t="s">
        <v>511</v>
      </c>
      <c r="G9" s="94" t="s">
        <v>511</v>
      </c>
      <c r="H9" s="50"/>
      <c r="I9" s="50"/>
      <c r="J9" s="50"/>
      <c r="K9" s="50"/>
      <c r="L9" s="50"/>
    </row>
    <row r="10" spans="1:12" ht="15">
      <c r="A10" s="74">
        <v>4</v>
      </c>
      <c r="B10" s="85" t="s">
        <v>2</v>
      </c>
      <c r="C10" s="85">
        <v>2889365</v>
      </c>
      <c r="D10" s="46">
        <f t="shared" si="0"/>
        <v>2.24118755990095</v>
      </c>
      <c r="E10" s="94" t="s">
        <v>511</v>
      </c>
      <c r="F10" s="94" t="s">
        <v>511</v>
      </c>
      <c r="G10" s="94" t="s">
        <v>511</v>
      </c>
      <c r="H10" s="50"/>
      <c r="I10" s="50"/>
      <c r="J10" s="50"/>
      <c r="K10" s="50"/>
      <c r="L10" s="50"/>
    </row>
    <row r="11" spans="1:12" ht="15">
      <c r="A11" s="74">
        <v>5</v>
      </c>
      <c r="B11" s="85" t="s">
        <v>537</v>
      </c>
      <c r="C11" s="85">
        <v>1300000</v>
      </c>
      <c r="D11" s="46">
        <f t="shared" si="0"/>
        <v>1.0083682151168978</v>
      </c>
      <c r="E11" s="94" t="s">
        <v>511</v>
      </c>
      <c r="F11" s="94" t="s">
        <v>511</v>
      </c>
      <c r="G11" s="94" t="s">
        <v>511</v>
      </c>
      <c r="H11" s="50"/>
      <c r="I11" s="50"/>
      <c r="J11" s="50"/>
      <c r="K11" s="50"/>
      <c r="L11" s="50"/>
    </row>
    <row r="12" spans="1:12" ht="15">
      <c r="A12" s="74">
        <v>6</v>
      </c>
      <c r="B12" s="85" t="s">
        <v>538</v>
      </c>
      <c r="C12" s="85">
        <v>620000</v>
      </c>
      <c r="D12" s="46">
        <f t="shared" si="0"/>
        <v>0.4809140718249821</v>
      </c>
      <c r="E12" s="94" t="s">
        <v>511</v>
      </c>
      <c r="F12" s="94" t="s">
        <v>511</v>
      </c>
      <c r="G12" s="94" t="s">
        <v>511</v>
      </c>
      <c r="H12" s="50"/>
      <c r="I12" s="50"/>
      <c r="J12" s="50"/>
      <c r="K12" s="50"/>
      <c r="L12" s="50"/>
    </row>
    <row r="13" spans="1:12" ht="15">
      <c r="A13" s="74">
        <v>7</v>
      </c>
      <c r="B13" s="85" t="s">
        <v>586</v>
      </c>
      <c r="C13" s="85">
        <v>278370</v>
      </c>
      <c r="D13" s="46">
        <f t="shared" si="0"/>
        <v>0.21592266157083911</v>
      </c>
      <c r="E13" s="94" t="s">
        <v>511</v>
      </c>
      <c r="F13" s="94" t="s">
        <v>511</v>
      </c>
      <c r="G13" s="94" t="s">
        <v>511</v>
      </c>
      <c r="H13" s="50"/>
      <c r="I13" s="50"/>
      <c r="J13" s="50"/>
      <c r="K13" s="50"/>
      <c r="L13" s="50"/>
    </row>
    <row r="14" spans="1:12" ht="15">
      <c r="A14" s="74">
        <v>8</v>
      </c>
      <c r="B14" s="85" t="s">
        <v>11</v>
      </c>
      <c r="C14" s="85">
        <v>224020</v>
      </c>
      <c r="D14" s="46">
        <f t="shared" si="0"/>
        <v>0.17376511350037496</v>
      </c>
      <c r="E14" s="94" t="s">
        <v>511</v>
      </c>
      <c r="F14" s="94" t="s">
        <v>511</v>
      </c>
      <c r="G14" s="94" t="s">
        <v>511</v>
      </c>
      <c r="H14" s="50"/>
      <c r="I14" s="50"/>
      <c r="J14" s="50"/>
      <c r="K14" s="50"/>
      <c r="L14" s="50"/>
    </row>
    <row r="15" spans="1:12" ht="15">
      <c r="A15" s="74">
        <v>9</v>
      </c>
      <c r="B15" s="85" t="s">
        <v>3</v>
      </c>
      <c r="C15" s="85">
        <v>163120</v>
      </c>
      <c r="D15" s="46">
        <f t="shared" si="0"/>
        <v>0.1265269409614372</v>
      </c>
      <c r="E15" s="94" t="s">
        <v>511</v>
      </c>
      <c r="F15" s="94" t="s">
        <v>511</v>
      </c>
      <c r="G15" s="94" t="s">
        <v>511</v>
      </c>
      <c r="H15" s="50"/>
      <c r="I15" s="50"/>
      <c r="J15" s="50"/>
      <c r="K15" s="50"/>
      <c r="L15" s="50"/>
    </row>
    <row r="16" spans="1:12" ht="15">
      <c r="A16" s="74">
        <v>10</v>
      </c>
      <c r="B16" s="85" t="s">
        <v>4</v>
      </c>
      <c r="C16" s="85">
        <v>152490</v>
      </c>
      <c r="D16" s="46">
        <f t="shared" si="0"/>
        <v>0.11828159163321211</v>
      </c>
      <c r="E16" s="94" t="s">
        <v>511</v>
      </c>
      <c r="F16" s="94" t="s">
        <v>511</v>
      </c>
      <c r="G16" s="94" t="s">
        <v>511</v>
      </c>
      <c r="H16" s="50"/>
      <c r="I16" s="50"/>
      <c r="J16" s="50"/>
      <c r="K16" s="50"/>
      <c r="L16" s="50"/>
    </row>
    <row r="17" spans="1:12" ht="15">
      <c r="A17" s="74">
        <v>11</v>
      </c>
      <c r="B17" s="85" t="s">
        <v>587</v>
      </c>
      <c r="C17" s="85">
        <v>113500</v>
      </c>
      <c r="D17" s="46">
        <f t="shared" si="0"/>
        <v>0.088038301858283</v>
      </c>
      <c r="E17" s="94" t="s">
        <v>511</v>
      </c>
      <c r="F17" s="94" t="s">
        <v>511</v>
      </c>
      <c r="G17" s="94" t="s">
        <v>511</v>
      </c>
      <c r="H17" s="50"/>
      <c r="I17" s="50"/>
      <c r="J17" s="50"/>
      <c r="K17" s="50"/>
      <c r="L17" s="50"/>
    </row>
    <row r="18" spans="1:12" ht="15">
      <c r="A18" s="74">
        <v>12</v>
      </c>
      <c r="B18" s="85" t="s">
        <v>539</v>
      </c>
      <c r="C18" s="85">
        <v>75930</v>
      </c>
      <c r="D18" s="46">
        <f t="shared" si="0"/>
        <v>0.05889646044140466</v>
      </c>
      <c r="E18" s="94" t="s">
        <v>511</v>
      </c>
      <c r="F18" s="94" t="s">
        <v>511</v>
      </c>
      <c r="G18" s="94" t="s">
        <v>511</v>
      </c>
      <c r="H18" s="50"/>
      <c r="I18" s="50"/>
      <c r="J18" s="50"/>
      <c r="K18" s="50"/>
      <c r="L18" s="50"/>
    </row>
    <row r="19" spans="1:12" ht="15">
      <c r="A19" s="74">
        <v>13</v>
      </c>
      <c r="B19" s="85" t="s">
        <v>627</v>
      </c>
      <c r="C19" s="85">
        <v>62880</v>
      </c>
      <c r="D19" s="46">
        <f t="shared" si="0"/>
        <v>0.04877399489734656</v>
      </c>
      <c r="E19" s="94" t="s">
        <v>511</v>
      </c>
      <c r="F19" s="94" t="s">
        <v>511</v>
      </c>
      <c r="G19" s="94" t="s">
        <v>511</v>
      </c>
      <c r="H19" s="50"/>
      <c r="I19" s="50"/>
      <c r="J19" s="50"/>
      <c r="K19" s="50"/>
      <c r="L19" s="50"/>
    </row>
    <row r="20" spans="1:12" ht="15">
      <c r="A20" s="74">
        <v>14</v>
      </c>
      <c r="B20" s="85" t="s">
        <v>6</v>
      </c>
      <c r="C20" s="85">
        <v>50000</v>
      </c>
      <c r="D20" s="46">
        <f t="shared" si="0"/>
        <v>0.03878339288911146</v>
      </c>
      <c r="E20" s="94" t="s">
        <v>511</v>
      </c>
      <c r="F20" s="94" t="s">
        <v>511</v>
      </c>
      <c r="G20" s="94" t="s">
        <v>511</v>
      </c>
      <c r="H20" s="50"/>
      <c r="I20" s="50"/>
      <c r="J20" s="50"/>
      <c r="K20" s="50"/>
      <c r="L20" s="50"/>
    </row>
    <row r="21" spans="1:12" ht="15">
      <c r="A21" s="74">
        <v>15</v>
      </c>
      <c r="B21" s="85" t="s">
        <v>7</v>
      </c>
      <c r="C21" s="85">
        <v>33750</v>
      </c>
      <c r="D21" s="46">
        <f t="shared" si="0"/>
        <v>0.026178790200150234</v>
      </c>
      <c r="E21" s="94" t="s">
        <v>511</v>
      </c>
      <c r="F21" s="94" t="s">
        <v>511</v>
      </c>
      <c r="G21" s="94" t="s">
        <v>511</v>
      </c>
      <c r="H21" s="50"/>
      <c r="I21" s="50"/>
      <c r="J21" s="50"/>
      <c r="K21" s="50"/>
      <c r="L21" s="50"/>
    </row>
    <row r="22" spans="1:12" ht="15">
      <c r="A22" s="74">
        <v>16</v>
      </c>
      <c r="B22" s="85" t="s">
        <v>588</v>
      </c>
      <c r="C22" s="85">
        <v>13100</v>
      </c>
      <c r="D22" s="46">
        <f t="shared" si="0"/>
        <v>0.0101612489369472</v>
      </c>
      <c r="E22" s="94" t="s">
        <v>511</v>
      </c>
      <c r="F22" s="94" t="s">
        <v>511</v>
      </c>
      <c r="G22" s="94" t="s">
        <v>511</v>
      </c>
      <c r="H22" s="50"/>
      <c r="I22" s="50"/>
      <c r="J22" s="50"/>
      <c r="K22" s="50"/>
      <c r="L22" s="50"/>
    </row>
    <row r="23" spans="1:12" ht="15">
      <c r="A23" s="74">
        <v>17</v>
      </c>
      <c r="B23" s="85" t="s">
        <v>628</v>
      </c>
      <c r="C23" s="85">
        <v>12655</v>
      </c>
      <c r="D23" s="46">
        <f t="shared" si="0"/>
        <v>0.009816076740234108</v>
      </c>
      <c r="E23" s="94" t="s">
        <v>511</v>
      </c>
      <c r="F23" s="94" t="s">
        <v>511</v>
      </c>
      <c r="G23" s="94" t="s">
        <v>511</v>
      </c>
      <c r="H23" s="50"/>
      <c r="I23" s="50"/>
      <c r="J23" s="50"/>
      <c r="K23" s="50"/>
      <c r="L23" s="50"/>
    </row>
    <row r="24" spans="1:12" ht="15">
      <c r="A24" s="74">
        <v>18</v>
      </c>
      <c r="B24" s="85" t="s">
        <v>589</v>
      </c>
      <c r="C24" s="85">
        <v>12655</v>
      </c>
      <c r="D24" s="46">
        <f t="shared" si="0"/>
        <v>0.009816076740234108</v>
      </c>
      <c r="E24" s="94" t="s">
        <v>511</v>
      </c>
      <c r="F24" s="94" t="s">
        <v>511</v>
      </c>
      <c r="G24" s="94" t="s">
        <v>511</v>
      </c>
      <c r="H24" s="50"/>
      <c r="I24" s="50"/>
      <c r="J24" s="50"/>
      <c r="K24" s="50"/>
      <c r="L24" s="50"/>
    </row>
    <row r="25" spans="1:12" ht="15">
      <c r="A25" s="74">
        <v>19</v>
      </c>
      <c r="B25" s="85" t="s">
        <v>8</v>
      </c>
      <c r="C25" s="85">
        <v>12650</v>
      </c>
      <c r="D25" s="46">
        <f t="shared" si="0"/>
        <v>0.009812198400945198</v>
      </c>
      <c r="E25" s="94" t="s">
        <v>511</v>
      </c>
      <c r="F25" s="94" t="s">
        <v>511</v>
      </c>
      <c r="G25" s="94" t="s">
        <v>511</v>
      </c>
      <c r="H25" s="50"/>
      <c r="I25" s="50"/>
      <c r="J25" s="50"/>
      <c r="K25" s="50"/>
      <c r="L25" s="50"/>
    </row>
    <row r="26" spans="1:12" ht="15">
      <c r="A26" s="74">
        <v>20</v>
      </c>
      <c r="B26" s="85" t="s">
        <v>9</v>
      </c>
      <c r="C26" s="85">
        <v>11250</v>
      </c>
      <c r="D26" s="46">
        <f t="shared" si="0"/>
        <v>0.008726263400050078</v>
      </c>
      <c r="E26" s="94" t="s">
        <v>511</v>
      </c>
      <c r="F26" s="94" t="s">
        <v>511</v>
      </c>
      <c r="G26" s="94" t="s">
        <v>511</v>
      </c>
      <c r="H26" s="50"/>
      <c r="I26" s="50"/>
      <c r="J26" s="50"/>
      <c r="K26" s="50"/>
      <c r="L26" s="50"/>
    </row>
    <row r="27" spans="1:12" ht="15">
      <c r="A27" s="74">
        <v>21</v>
      </c>
      <c r="B27" s="85" t="s">
        <v>11</v>
      </c>
      <c r="C27" s="85">
        <v>6500</v>
      </c>
      <c r="D27" s="46">
        <f t="shared" si="0"/>
        <v>0.005041841075584489</v>
      </c>
      <c r="E27" s="94" t="s">
        <v>511</v>
      </c>
      <c r="F27" s="94" t="s">
        <v>511</v>
      </c>
      <c r="G27" s="94" t="s">
        <v>511</v>
      </c>
      <c r="H27" s="50"/>
      <c r="I27" s="50"/>
      <c r="J27" s="50"/>
      <c r="K27" s="50"/>
      <c r="L27" s="50"/>
    </row>
    <row r="28" spans="1:12" ht="15">
      <c r="A28" s="74">
        <v>22</v>
      </c>
      <c r="B28" s="85" t="s">
        <v>10</v>
      </c>
      <c r="C28" s="85">
        <v>4220</v>
      </c>
      <c r="D28" s="46">
        <f t="shared" si="0"/>
        <v>0.0032733183598410067</v>
      </c>
      <c r="E28" s="94" t="s">
        <v>511</v>
      </c>
      <c r="F28" s="94" t="s">
        <v>511</v>
      </c>
      <c r="G28" s="94" t="s">
        <v>511</v>
      </c>
      <c r="H28" s="50"/>
      <c r="I28" s="50"/>
      <c r="J28" s="50"/>
      <c r="K28" s="50"/>
      <c r="L28" s="50"/>
    </row>
    <row r="29" spans="1:12" ht="15">
      <c r="A29" s="74">
        <v>23</v>
      </c>
      <c r="B29" s="85" t="s">
        <v>629</v>
      </c>
      <c r="C29" s="85">
        <v>4000</v>
      </c>
      <c r="D29" s="46">
        <f t="shared" si="0"/>
        <v>0.0031026714311289164</v>
      </c>
      <c r="E29" s="94" t="s">
        <v>511</v>
      </c>
      <c r="F29" s="94" t="s">
        <v>511</v>
      </c>
      <c r="G29" s="94" t="s">
        <v>511</v>
      </c>
      <c r="H29" s="50"/>
      <c r="I29" s="50"/>
      <c r="J29" s="50"/>
      <c r="K29" s="50"/>
      <c r="L29" s="50"/>
    </row>
    <row r="30" spans="1:12" ht="15">
      <c r="A30" s="74">
        <v>24</v>
      </c>
      <c r="B30" s="85" t="s">
        <v>11</v>
      </c>
      <c r="C30" s="85">
        <v>3500</v>
      </c>
      <c r="D30" s="46">
        <f t="shared" si="0"/>
        <v>0.002714837502237802</v>
      </c>
      <c r="E30" s="94" t="s">
        <v>511</v>
      </c>
      <c r="F30" s="94" t="s">
        <v>511</v>
      </c>
      <c r="G30" s="94" t="s">
        <v>511</v>
      </c>
      <c r="H30" s="50"/>
      <c r="I30" s="50"/>
      <c r="J30" s="50"/>
      <c r="K30" s="50"/>
      <c r="L30" s="50"/>
    </row>
    <row r="31" spans="1:12" ht="15">
      <c r="A31" s="74">
        <v>25</v>
      </c>
      <c r="B31" s="85" t="s">
        <v>540</v>
      </c>
      <c r="C31" s="85">
        <v>630</v>
      </c>
      <c r="D31" s="46">
        <f t="shared" si="0"/>
        <v>0.0004886707504028043</v>
      </c>
      <c r="E31" s="94"/>
      <c r="F31" s="94"/>
      <c r="G31" s="94"/>
      <c r="H31" s="50"/>
      <c r="I31" s="50"/>
      <c r="J31" s="50"/>
      <c r="K31" s="50"/>
      <c r="L31" s="50"/>
    </row>
    <row r="32" spans="1:12" ht="15">
      <c r="A32" s="50"/>
      <c r="B32" s="50" t="s">
        <v>367</v>
      </c>
      <c r="C32" s="77">
        <f>SUM(C7:C31)</f>
        <v>59858915</v>
      </c>
      <c r="D32" s="52">
        <f>SUM(D7:D31)</f>
        <v>46.430636367218526</v>
      </c>
      <c r="E32" s="94" t="s">
        <v>511</v>
      </c>
      <c r="F32" s="94" t="s">
        <v>511</v>
      </c>
      <c r="G32" s="94" t="s">
        <v>511</v>
      </c>
      <c r="H32" s="50"/>
      <c r="I32" s="50"/>
      <c r="J32" s="50"/>
      <c r="K32" s="50"/>
      <c r="L32" s="50"/>
    </row>
    <row r="33" spans="1:12" ht="23.25" customHeight="1">
      <c r="A33" s="119" t="s">
        <v>550</v>
      </c>
      <c r="B33" s="120"/>
      <c r="C33" s="120"/>
      <c r="D33" s="120"/>
      <c r="E33" s="120"/>
      <c r="F33" s="120"/>
      <c r="G33" s="120"/>
      <c r="H33" s="120"/>
      <c r="I33" s="121"/>
      <c r="J33" s="93"/>
      <c r="K33" s="93"/>
      <c r="L33" s="93"/>
    </row>
    <row r="34" spans="1:9" s="14" customFormat="1" ht="27.75" customHeight="1">
      <c r="A34" s="114" t="s">
        <v>365</v>
      </c>
      <c r="B34" s="111" t="s">
        <v>551</v>
      </c>
      <c r="C34" s="111" t="s">
        <v>364</v>
      </c>
      <c r="D34" s="111" t="s">
        <v>315</v>
      </c>
      <c r="E34" s="114" t="s">
        <v>542</v>
      </c>
      <c r="F34" s="114"/>
      <c r="G34" s="111" t="s">
        <v>543</v>
      </c>
      <c r="H34" s="111"/>
      <c r="I34" s="111" t="s">
        <v>544</v>
      </c>
    </row>
    <row r="35" spans="1:9" ht="111.75" customHeight="1">
      <c r="A35" s="114"/>
      <c r="B35" s="111"/>
      <c r="C35" s="111"/>
      <c r="D35" s="111"/>
      <c r="E35" s="101" t="s">
        <v>552</v>
      </c>
      <c r="F35" s="101" t="s">
        <v>553</v>
      </c>
      <c r="G35" s="101" t="s">
        <v>554</v>
      </c>
      <c r="H35" s="101" t="s">
        <v>555</v>
      </c>
      <c r="I35" s="111"/>
    </row>
    <row r="36" spans="1:9" ht="15">
      <c r="A36" s="49">
        <v>1</v>
      </c>
      <c r="B36" s="85" t="s">
        <v>13</v>
      </c>
      <c r="C36" s="85">
        <v>4465290</v>
      </c>
      <c r="D36" s="46">
        <f>C36/128921160*100</f>
        <v>3.4635819286764096</v>
      </c>
      <c r="E36" s="94"/>
      <c r="F36" s="94"/>
      <c r="G36" s="50"/>
      <c r="H36" s="50"/>
      <c r="I36" s="50"/>
    </row>
    <row r="37" spans="1:9" ht="15">
      <c r="A37" s="49">
        <v>2</v>
      </c>
      <c r="B37" s="85" t="s">
        <v>12</v>
      </c>
      <c r="C37" s="85">
        <v>3751500</v>
      </c>
      <c r="D37" s="46">
        <f>C37/128921160*100</f>
        <v>2.9099179684700323</v>
      </c>
      <c r="E37" s="94"/>
      <c r="F37" s="94"/>
      <c r="G37" s="50"/>
      <c r="H37" s="50"/>
      <c r="I37" s="50"/>
    </row>
    <row r="38" spans="1:9" ht="13.5">
      <c r="A38" s="49">
        <v>3</v>
      </c>
      <c r="B38" s="85" t="s">
        <v>630</v>
      </c>
      <c r="C38" s="85">
        <v>1527383</v>
      </c>
      <c r="D38" s="46">
        <f>C38/128921160*100</f>
        <v>1.1847418996229944</v>
      </c>
      <c r="E38" s="102"/>
      <c r="F38" s="102"/>
      <c r="G38" s="50"/>
      <c r="H38" s="50"/>
      <c r="I38" s="50"/>
    </row>
    <row r="39" spans="1:9" ht="13.5">
      <c r="A39" s="49">
        <v>4</v>
      </c>
      <c r="B39" s="85" t="s">
        <v>14</v>
      </c>
      <c r="C39" s="85">
        <v>1302930</v>
      </c>
      <c r="D39" s="46">
        <f>C39/128921160*100</f>
        <v>1.0106409219401997</v>
      </c>
      <c r="E39" s="102"/>
      <c r="F39" s="102"/>
      <c r="G39" s="50"/>
      <c r="H39" s="50"/>
      <c r="I39" s="50"/>
    </row>
    <row r="40" spans="1:9" ht="15">
      <c r="A40" s="50"/>
      <c r="B40" s="51" t="s">
        <v>367</v>
      </c>
      <c r="C40" s="53">
        <f>SUM(C36:C39)</f>
        <v>11047103</v>
      </c>
      <c r="D40" s="52">
        <f>SUM(D36:D39)</f>
        <v>8.568882718709636</v>
      </c>
      <c r="E40" s="112"/>
      <c r="F40" s="112"/>
      <c r="G40" s="50"/>
      <c r="H40" s="50"/>
      <c r="I40" s="50"/>
    </row>
    <row r="41" spans="1:9" ht="31.5" customHeight="1">
      <c r="A41" s="113" t="s">
        <v>556</v>
      </c>
      <c r="B41" s="113"/>
      <c r="C41" s="113"/>
      <c r="D41" s="113"/>
      <c r="E41" s="113"/>
      <c r="F41" s="113"/>
      <c r="G41" s="113"/>
      <c r="H41" s="113"/>
      <c r="I41" s="113"/>
    </row>
    <row r="42" spans="1:9" ht="25.5" customHeight="1">
      <c r="A42" s="114" t="s">
        <v>365</v>
      </c>
      <c r="B42" s="111" t="s">
        <v>557</v>
      </c>
      <c r="C42" s="111" t="s">
        <v>364</v>
      </c>
      <c r="D42" s="111" t="s">
        <v>315</v>
      </c>
      <c r="E42" s="114" t="s">
        <v>542</v>
      </c>
      <c r="F42" s="114"/>
      <c r="G42" s="111" t="s">
        <v>543</v>
      </c>
      <c r="H42" s="111"/>
      <c r="I42" s="111" t="s">
        <v>544</v>
      </c>
    </row>
    <row r="43" spans="1:9" ht="108" customHeight="1">
      <c r="A43" s="114"/>
      <c r="B43" s="111"/>
      <c r="C43" s="111"/>
      <c r="D43" s="111"/>
      <c r="E43" s="101" t="s">
        <v>552</v>
      </c>
      <c r="F43" s="101" t="s">
        <v>553</v>
      </c>
      <c r="G43" s="101" t="s">
        <v>554</v>
      </c>
      <c r="H43" s="101" t="s">
        <v>555</v>
      </c>
      <c r="I43" s="111"/>
    </row>
    <row r="44" spans="1:9" ht="15">
      <c r="A44" s="49">
        <v>1</v>
      </c>
      <c r="B44" s="85"/>
      <c r="C44" s="85">
        <v>0</v>
      </c>
      <c r="D44" s="46">
        <v>0</v>
      </c>
      <c r="E44" s="94"/>
      <c r="F44" s="94"/>
      <c r="G44" s="50"/>
      <c r="H44" s="50"/>
      <c r="I44" s="50"/>
    </row>
    <row r="45" spans="1:9" ht="15">
      <c r="A45" s="49">
        <v>2</v>
      </c>
      <c r="B45" s="85"/>
      <c r="C45" s="85">
        <v>0</v>
      </c>
      <c r="D45" s="46">
        <v>0</v>
      </c>
      <c r="E45" s="94"/>
      <c r="F45" s="94"/>
      <c r="G45" s="50"/>
      <c r="H45" s="50"/>
      <c r="I45" s="50"/>
    </row>
    <row r="46" spans="1:9" s="14" customFormat="1" ht="13.5" customHeight="1">
      <c r="A46" s="50"/>
      <c r="B46" s="51" t="s">
        <v>367</v>
      </c>
      <c r="C46" s="53">
        <f>SUM(C44:C45)</f>
        <v>0</v>
      </c>
      <c r="D46" s="52">
        <f>SUM(D44:D45)</f>
        <v>0</v>
      </c>
      <c r="E46" s="112"/>
      <c r="F46" s="112"/>
      <c r="G46" s="50"/>
      <c r="H46" s="50"/>
      <c r="I46" s="50"/>
    </row>
    <row r="47" spans="1:6" ht="15">
      <c r="A47" s="126" t="s">
        <v>316</v>
      </c>
      <c r="B47" s="126"/>
      <c r="C47" s="126"/>
      <c r="D47" s="126"/>
      <c r="E47" s="126"/>
      <c r="F47" s="126"/>
    </row>
    <row r="48" spans="1:7" ht="120">
      <c r="A48" s="47" t="s">
        <v>365</v>
      </c>
      <c r="B48" s="47" t="s">
        <v>366</v>
      </c>
      <c r="C48" s="48" t="s">
        <v>317</v>
      </c>
      <c r="D48" s="73" t="s">
        <v>364</v>
      </c>
      <c r="E48" s="45" t="s">
        <v>315</v>
      </c>
      <c r="F48" s="127"/>
      <c r="G48" s="127"/>
    </row>
    <row r="49" spans="1:7" ht="15">
      <c r="A49" s="49">
        <v>1</v>
      </c>
      <c r="B49" s="96" t="s">
        <v>511</v>
      </c>
      <c r="C49" s="96" t="s">
        <v>511</v>
      </c>
      <c r="D49" s="96" t="s">
        <v>511</v>
      </c>
      <c r="E49" s="96" t="s">
        <v>511</v>
      </c>
      <c r="F49" s="15"/>
      <c r="G49" s="15"/>
    </row>
    <row r="50" spans="1:9" s="14" customFormat="1" ht="15">
      <c r="A50" s="49">
        <v>2</v>
      </c>
      <c r="B50" s="96" t="s">
        <v>511</v>
      </c>
      <c r="C50" s="96" t="s">
        <v>511</v>
      </c>
      <c r="D50" s="96" t="s">
        <v>511</v>
      </c>
      <c r="E50" s="96" t="s">
        <v>511</v>
      </c>
      <c r="F50" s="15"/>
      <c r="G50" s="15"/>
      <c r="H50" s="2"/>
      <c r="I50" s="2"/>
    </row>
    <row r="51" spans="1:7" ht="15">
      <c r="A51" s="122" t="s">
        <v>367</v>
      </c>
      <c r="B51" s="123"/>
      <c r="C51" s="124"/>
      <c r="D51" s="53">
        <f>SUM(D49:D50)</f>
        <v>0</v>
      </c>
      <c r="E51" s="52">
        <f>SUM(E49:E50)</f>
        <v>0</v>
      </c>
      <c r="F51" s="128"/>
      <c r="G51" s="128"/>
    </row>
    <row r="52" spans="1:7" ht="15">
      <c r="A52" s="117" t="s">
        <v>368</v>
      </c>
      <c r="B52" s="117"/>
      <c r="C52" s="117"/>
      <c r="D52" s="117"/>
      <c r="E52" s="117"/>
      <c r="F52" s="117"/>
      <c r="G52" s="14"/>
    </row>
    <row r="53" spans="1:7" ht="61.5" customHeight="1">
      <c r="A53" s="16" t="s">
        <v>365</v>
      </c>
      <c r="B53" s="8" t="s">
        <v>369</v>
      </c>
      <c r="C53" s="8" t="s">
        <v>370</v>
      </c>
      <c r="D53" s="8" t="s">
        <v>371</v>
      </c>
      <c r="E53" s="118" t="s">
        <v>372</v>
      </c>
      <c r="F53" s="118"/>
      <c r="G53" s="118"/>
    </row>
    <row r="54" spans="1:7" ht="16.5">
      <c r="A54" s="17"/>
      <c r="B54" s="11" t="s">
        <v>511</v>
      </c>
      <c r="C54" s="11" t="s">
        <v>511</v>
      </c>
      <c r="D54" s="11" t="s">
        <v>511</v>
      </c>
      <c r="E54" s="115" t="s">
        <v>511</v>
      </c>
      <c r="F54" s="115"/>
      <c r="G54" s="115"/>
    </row>
    <row r="55" spans="1:7" ht="16.5">
      <c r="A55" s="17"/>
      <c r="B55" s="6" t="s">
        <v>367</v>
      </c>
      <c r="C55" s="10">
        <f>SUM(C54)</f>
        <v>0</v>
      </c>
      <c r="D55" s="10">
        <f>SUM(D54)</f>
        <v>0</v>
      </c>
      <c r="E55" s="116">
        <f>SUM(E54)</f>
        <v>0</v>
      </c>
      <c r="F55" s="116"/>
      <c r="G55" s="116"/>
    </row>
    <row r="56" spans="1:7" ht="35.25" customHeight="1">
      <c r="A56" s="117" t="s">
        <v>318</v>
      </c>
      <c r="B56" s="117"/>
      <c r="C56" s="117"/>
      <c r="D56" s="117"/>
      <c r="E56" s="117"/>
      <c r="F56" s="117"/>
      <c r="G56" s="14"/>
    </row>
    <row r="57" spans="1:7" ht="75">
      <c r="A57" s="16" t="s">
        <v>365</v>
      </c>
      <c r="B57" s="18" t="s">
        <v>319</v>
      </c>
      <c r="C57" s="8" t="s">
        <v>320</v>
      </c>
      <c r="D57" s="8" t="s">
        <v>371</v>
      </c>
      <c r="E57" s="118" t="s">
        <v>372</v>
      </c>
      <c r="F57" s="118"/>
      <c r="G57" s="118"/>
    </row>
    <row r="58" spans="1:7" ht="16.5">
      <c r="A58" s="17"/>
      <c r="B58" s="11" t="s">
        <v>511</v>
      </c>
      <c r="C58" s="11" t="s">
        <v>511</v>
      </c>
      <c r="D58" s="11" t="s">
        <v>511</v>
      </c>
      <c r="E58" s="115" t="s">
        <v>511</v>
      </c>
      <c r="F58" s="115"/>
      <c r="G58" s="115"/>
    </row>
    <row r="59" spans="1:7" ht="16.5">
      <c r="A59" s="17"/>
      <c r="B59" s="6" t="s">
        <v>367</v>
      </c>
      <c r="C59" s="10">
        <f>SUM(C58)</f>
        <v>0</v>
      </c>
      <c r="D59" s="10">
        <f>SUM(D58)</f>
        <v>0</v>
      </c>
      <c r="E59" s="116">
        <f>SUM(E58)</f>
        <v>0</v>
      </c>
      <c r="F59" s="116"/>
      <c r="G59" s="116"/>
    </row>
  </sheetData>
  <sheetProtection/>
  <mergeCells count="37">
    <mergeCell ref="J5:K5"/>
    <mergeCell ref="A33:I33"/>
    <mergeCell ref="E53:G53"/>
    <mergeCell ref="A51:C51"/>
    <mergeCell ref="A4:L4"/>
    <mergeCell ref="A47:F47"/>
    <mergeCell ref="A5:A6"/>
    <mergeCell ref="B5:B6"/>
    <mergeCell ref="C5:D5"/>
    <mergeCell ref="E5:G5"/>
    <mergeCell ref="E40:F40"/>
    <mergeCell ref="H5:I5"/>
    <mergeCell ref="I34:I35"/>
    <mergeCell ref="F48:G48"/>
    <mergeCell ref="F51:G51"/>
    <mergeCell ref="A52:F52"/>
    <mergeCell ref="E58:G58"/>
    <mergeCell ref="E59:G59"/>
    <mergeCell ref="E54:G54"/>
    <mergeCell ref="E55:G55"/>
    <mergeCell ref="A56:F56"/>
    <mergeCell ref="E57:G57"/>
    <mergeCell ref="G34:H34"/>
    <mergeCell ref="E46:F46"/>
    <mergeCell ref="A41:I41"/>
    <mergeCell ref="A42:A43"/>
    <mergeCell ref="B42:B43"/>
    <mergeCell ref="C42:C43"/>
    <mergeCell ref="D42:D43"/>
    <mergeCell ref="E42:F42"/>
    <mergeCell ref="G42:H42"/>
    <mergeCell ref="I42:I43"/>
    <mergeCell ref="A34:A35"/>
    <mergeCell ref="B34:B35"/>
    <mergeCell ref="C34:C35"/>
    <mergeCell ref="D34:D35"/>
    <mergeCell ref="E34:F34"/>
  </mergeCells>
  <printOptions/>
  <pageMargins left="0.25" right="0.25" top="0.734027778" bottom="0.734027778" header="0.511805555555556" footer="0.511805555555556"/>
  <pageSetup firstPageNumber="3" useFirstPageNumber="1"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1"/>
  <sheetViews>
    <sheetView zoomScalePageLayoutView="0" workbookViewId="0" topLeftCell="A269">
      <selection activeCell="A1" sqref="A1:F322"/>
    </sheetView>
  </sheetViews>
  <sheetFormatPr defaultColWidth="9.140625" defaultRowHeight="12.75"/>
  <cols>
    <col min="1" max="1" width="6.140625" style="0" customWidth="1"/>
    <col min="2" max="2" width="19.7109375" style="0" bestFit="1" customWidth="1"/>
    <col min="3" max="3" width="65.8515625" style="0" bestFit="1" customWidth="1"/>
    <col min="4" max="4" width="10.7109375" style="0" bestFit="1" customWidth="1"/>
    <col min="5" max="5" width="13.28125" style="0" bestFit="1" customWidth="1"/>
    <col min="6" max="6" width="9.421875" style="79" bestFit="1" customWidth="1"/>
  </cols>
  <sheetData>
    <row r="1" spans="1:6" ht="16.5" customHeight="1">
      <c r="A1" s="130" t="s">
        <v>787</v>
      </c>
      <c r="B1" s="130"/>
      <c r="C1" s="130"/>
      <c r="D1" s="130"/>
      <c r="E1" s="130"/>
      <c r="F1" s="130"/>
    </row>
    <row r="2" spans="1:6" ht="15">
      <c r="A2" s="131" t="s">
        <v>93</v>
      </c>
      <c r="B2" s="131"/>
      <c r="C2" s="131"/>
      <c r="D2" s="131"/>
      <c r="E2" s="131"/>
      <c r="F2" s="131"/>
    </row>
    <row r="3" spans="1:6" ht="15">
      <c r="A3" s="51" t="s">
        <v>331</v>
      </c>
      <c r="B3" s="83" t="s">
        <v>373</v>
      </c>
      <c r="C3" s="84" t="s">
        <v>374</v>
      </c>
      <c r="D3" s="83" t="s">
        <v>281</v>
      </c>
      <c r="E3" s="83" t="s">
        <v>332</v>
      </c>
      <c r="F3" s="82" t="s">
        <v>333</v>
      </c>
    </row>
    <row r="4" spans="1:6" ht="13.5">
      <c r="A4" s="50">
        <v>1</v>
      </c>
      <c r="B4" s="85" t="s">
        <v>631</v>
      </c>
      <c r="C4" s="85" t="s">
        <v>632</v>
      </c>
      <c r="D4" s="85">
        <v>70000</v>
      </c>
      <c r="E4" s="85">
        <v>70000</v>
      </c>
      <c r="F4" s="97">
        <f>D4/128921160*100</f>
        <v>0.05429675004475604</v>
      </c>
    </row>
    <row r="5" spans="1:6" ht="13.5">
      <c r="A5" s="50">
        <v>2</v>
      </c>
      <c r="B5" s="85" t="s">
        <v>633</v>
      </c>
      <c r="C5" s="85" t="s">
        <v>634</v>
      </c>
      <c r="D5" s="85">
        <v>37067</v>
      </c>
      <c r="E5" s="85">
        <v>37067</v>
      </c>
      <c r="F5" s="97">
        <f aca="true" t="shared" si="0" ref="F5:F41">D5/128921160*100</f>
        <v>0.028751680484413886</v>
      </c>
    </row>
    <row r="6" spans="1:6" ht="13.5">
      <c r="A6" s="50">
        <v>3</v>
      </c>
      <c r="B6" s="85" t="s">
        <v>635</v>
      </c>
      <c r="C6" s="85" t="s">
        <v>636</v>
      </c>
      <c r="D6" s="85">
        <v>15141</v>
      </c>
      <c r="E6" s="85">
        <v>15141</v>
      </c>
      <c r="F6" s="97">
        <f t="shared" si="0"/>
        <v>0.01174438703468073</v>
      </c>
    </row>
    <row r="7" spans="1:6" ht="13.5">
      <c r="A7" s="50">
        <v>4</v>
      </c>
      <c r="B7" s="85" t="s">
        <v>637</v>
      </c>
      <c r="C7" s="85" t="s">
        <v>636</v>
      </c>
      <c r="D7" s="85">
        <v>14959</v>
      </c>
      <c r="E7" s="85">
        <v>14959</v>
      </c>
      <c r="F7" s="97">
        <f t="shared" si="0"/>
        <v>0.011603215484564364</v>
      </c>
    </row>
    <row r="8" spans="1:6" ht="13.5">
      <c r="A8" s="50">
        <v>5</v>
      </c>
      <c r="B8" s="85" t="s">
        <v>558</v>
      </c>
      <c r="C8" s="85" t="s">
        <v>559</v>
      </c>
      <c r="D8" s="85">
        <v>4517</v>
      </c>
      <c r="E8" s="85">
        <v>4517</v>
      </c>
      <c r="F8" s="97">
        <f t="shared" si="0"/>
        <v>0.003503691713602329</v>
      </c>
    </row>
    <row r="9" spans="1:6" ht="13.5">
      <c r="A9" s="50">
        <v>6</v>
      </c>
      <c r="B9" s="85" t="s">
        <v>638</v>
      </c>
      <c r="C9" s="85" t="s">
        <v>639</v>
      </c>
      <c r="D9" s="85">
        <v>3300</v>
      </c>
      <c r="E9" s="85">
        <v>3300</v>
      </c>
      <c r="F9" s="97">
        <f t="shared" si="0"/>
        <v>0.002559703930681356</v>
      </c>
    </row>
    <row r="10" spans="1:6" ht="13.5">
      <c r="A10" s="50">
        <v>7</v>
      </c>
      <c r="B10" s="85" t="s">
        <v>640</v>
      </c>
      <c r="C10" s="85" t="s">
        <v>641</v>
      </c>
      <c r="D10" s="85">
        <v>2425</v>
      </c>
      <c r="E10" s="85">
        <v>2425</v>
      </c>
      <c r="F10" s="97">
        <f t="shared" si="0"/>
        <v>0.0018809945551219055</v>
      </c>
    </row>
    <row r="11" spans="1:6" ht="13.5">
      <c r="A11" s="50">
        <v>8</v>
      </c>
      <c r="B11" s="85" t="s">
        <v>642</v>
      </c>
      <c r="C11" s="85" t="s">
        <v>643</v>
      </c>
      <c r="D11" s="85">
        <v>2164</v>
      </c>
      <c r="E11" s="85">
        <v>2164</v>
      </c>
      <c r="F11" s="97">
        <f t="shared" si="0"/>
        <v>0.0016785452442407438</v>
      </c>
    </row>
    <row r="12" spans="1:6" ht="13.5">
      <c r="A12" s="50">
        <v>9</v>
      </c>
      <c r="B12" s="85" t="s">
        <v>644</v>
      </c>
      <c r="C12" s="85" t="s">
        <v>645</v>
      </c>
      <c r="D12" s="85">
        <v>1010</v>
      </c>
      <c r="E12" s="85">
        <v>1010</v>
      </c>
      <c r="F12" s="97">
        <f t="shared" si="0"/>
        <v>0.0007834245363600514</v>
      </c>
    </row>
    <row r="13" spans="1:6" ht="13.5">
      <c r="A13" s="50">
        <v>10</v>
      </c>
      <c r="B13" s="85" t="s">
        <v>646</v>
      </c>
      <c r="C13" s="85" t="s">
        <v>647</v>
      </c>
      <c r="D13" s="85">
        <v>1000</v>
      </c>
      <c r="E13" s="85">
        <v>1000</v>
      </c>
      <c r="F13" s="97">
        <f t="shared" si="0"/>
        <v>0.0007756678577822291</v>
      </c>
    </row>
    <row r="14" spans="1:6" ht="13.5">
      <c r="A14" s="50">
        <v>11</v>
      </c>
      <c r="B14" s="85" t="s">
        <v>648</v>
      </c>
      <c r="C14" s="85" t="s">
        <v>649</v>
      </c>
      <c r="D14" s="85">
        <v>1000</v>
      </c>
      <c r="E14" s="85">
        <v>1000</v>
      </c>
      <c r="F14" s="97">
        <f t="shared" si="0"/>
        <v>0.0007756678577822291</v>
      </c>
    </row>
    <row r="15" spans="1:6" ht="13.5">
      <c r="A15" s="50">
        <v>12</v>
      </c>
      <c r="B15" s="85" t="s">
        <v>650</v>
      </c>
      <c r="C15" s="85" t="s">
        <v>651</v>
      </c>
      <c r="D15" s="85">
        <v>1000</v>
      </c>
      <c r="E15" s="85">
        <v>1000</v>
      </c>
      <c r="F15" s="97">
        <f t="shared" si="0"/>
        <v>0.0007756678577822291</v>
      </c>
    </row>
    <row r="16" spans="1:6" ht="13.5">
      <c r="A16" s="50">
        <v>13</v>
      </c>
      <c r="B16" s="85" t="s">
        <v>652</v>
      </c>
      <c r="C16" s="85" t="s">
        <v>653</v>
      </c>
      <c r="D16" s="85">
        <v>940</v>
      </c>
      <c r="E16" s="85">
        <v>940</v>
      </c>
      <c r="F16" s="97">
        <f t="shared" si="0"/>
        <v>0.0007291277863152954</v>
      </c>
    </row>
    <row r="17" spans="1:6" ht="13.5">
      <c r="A17" s="50">
        <v>14</v>
      </c>
      <c r="B17" s="85" t="s">
        <v>654</v>
      </c>
      <c r="C17" s="85" t="s">
        <v>655</v>
      </c>
      <c r="D17" s="85">
        <v>700</v>
      </c>
      <c r="E17" s="85">
        <v>700</v>
      </c>
      <c r="F17" s="97">
        <f t="shared" si="0"/>
        <v>0.0005429675004475603</v>
      </c>
    </row>
    <row r="18" spans="1:6" ht="13.5">
      <c r="A18" s="50">
        <v>15</v>
      </c>
      <c r="B18" s="85" t="s">
        <v>325</v>
      </c>
      <c r="C18" s="85" t="s">
        <v>321</v>
      </c>
      <c r="D18" s="85">
        <v>700</v>
      </c>
      <c r="E18" s="85">
        <v>700</v>
      </c>
      <c r="F18" s="97">
        <f t="shared" si="0"/>
        <v>0.0005429675004475603</v>
      </c>
    </row>
    <row r="19" spans="1:6" ht="13.5">
      <c r="A19" s="50">
        <v>16</v>
      </c>
      <c r="B19" s="85" t="s">
        <v>595</v>
      </c>
      <c r="C19" s="85" t="s">
        <v>596</v>
      </c>
      <c r="D19" s="85">
        <v>640</v>
      </c>
      <c r="E19" s="85">
        <v>640</v>
      </c>
      <c r="F19" s="97">
        <f t="shared" si="0"/>
        <v>0.0004964274289806267</v>
      </c>
    </row>
    <row r="20" spans="1:6" ht="13.5">
      <c r="A20" s="50">
        <v>17</v>
      </c>
      <c r="B20" s="85" t="s">
        <v>656</v>
      </c>
      <c r="C20" s="85" t="s">
        <v>657</v>
      </c>
      <c r="D20" s="85">
        <v>600</v>
      </c>
      <c r="E20" s="85">
        <v>600</v>
      </c>
      <c r="F20" s="97">
        <f t="shared" si="0"/>
        <v>0.00046540071466933747</v>
      </c>
    </row>
    <row r="21" spans="1:6" ht="13.5">
      <c r="A21" s="50">
        <v>18</v>
      </c>
      <c r="B21" s="85" t="s">
        <v>389</v>
      </c>
      <c r="C21" s="85" t="s">
        <v>390</v>
      </c>
      <c r="D21" s="85">
        <v>552</v>
      </c>
      <c r="E21" s="85">
        <v>552</v>
      </c>
      <c r="F21" s="97">
        <f t="shared" si="0"/>
        <v>0.00042816865749579044</v>
      </c>
    </row>
    <row r="22" spans="1:6" ht="13.5">
      <c r="A22" s="50">
        <v>19</v>
      </c>
      <c r="B22" s="85" t="s">
        <v>658</v>
      </c>
      <c r="C22" s="85" t="s">
        <v>659</v>
      </c>
      <c r="D22" s="85">
        <v>500</v>
      </c>
      <c r="E22" s="85">
        <v>500</v>
      </c>
      <c r="F22" s="97">
        <f t="shared" si="0"/>
        <v>0.00038783392889111455</v>
      </c>
    </row>
    <row r="23" spans="1:6" ht="13.5">
      <c r="A23" s="50">
        <v>20</v>
      </c>
      <c r="B23" s="85" t="s">
        <v>660</v>
      </c>
      <c r="C23" s="85" t="s">
        <v>661</v>
      </c>
      <c r="D23" s="85">
        <v>300</v>
      </c>
      <c r="E23" s="85">
        <v>300</v>
      </c>
      <c r="F23" s="97">
        <f t="shared" si="0"/>
        <v>0.00023270035733466874</v>
      </c>
    </row>
    <row r="24" spans="1:6" ht="13.5">
      <c r="A24" s="50">
        <v>21</v>
      </c>
      <c r="B24" s="85" t="s">
        <v>662</v>
      </c>
      <c r="C24" s="85" t="s">
        <v>663</v>
      </c>
      <c r="D24" s="85">
        <v>250</v>
      </c>
      <c r="E24" s="85">
        <v>250</v>
      </c>
      <c r="F24" s="97">
        <f t="shared" si="0"/>
        <v>0.00019391696444555728</v>
      </c>
    </row>
    <row r="25" spans="1:6" ht="13.5">
      <c r="A25" s="50">
        <v>22</v>
      </c>
      <c r="B25" s="85" t="s">
        <v>594</v>
      </c>
      <c r="C25" s="85" t="s">
        <v>386</v>
      </c>
      <c r="D25" s="85">
        <v>250</v>
      </c>
      <c r="E25" s="85">
        <v>250</v>
      </c>
      <c r="F25" s="97">
        <f t="shared" si="0"/>
        <v>0.00019391696444555728</v>
      </c>
    </row>
    <row r="26" spans="1:6" ht="13.5">
      <c r="A26" s="50">
        <v>23</v>
      </c>
      <c r="B26" s="85" t="s">
        <v>664</v>
      </c>
      <c r="C26" s="85" t="s">
        <v>665</v>
      </c>
      <c r="D26" s="85">
        <v>238</v>
      </c>
      <c r="E26" s="85">
        <v>238</v>
      </c>
      <c r="F26" s="97">
        <f t="shared" si="0"/>
        <v>0.00018460895015217054</v>
      </c>
    </row>
    <row r="27" spans="1:6" ht="13.5">
      <c r="A27" s="50">
        <v>24</v>
      </c>
      <c r="B27" s="85" t="s">
        <v>666</v>
      </c>
      <c r="C27" s="85" t="s">
        <v>667</v>
      </c>
      <c r="D27" s="85">
        <v>200</v>
      </c>
      <c r="E27" s="85">
        <v>200</v>
      </c>
      <c r="F27" s="97">
        <f t="shared" si="0"/>
        <v>0.00015513357155644582</v>
      </c>
    </row>
    <row r="28" spans="1:6" ht="13.5">
      <c r="A28" s="50">
        <v>25</v>
      </c>
      <c r="B28" s="85" t="s">
        <v>668</v>
      </c>
      <c r="C28" s="85" t="s">
        <v>669</v>
      </c>
      <c r="D28" s="85">
        <v>200</v>
      </c>
      <c r="E28" s="85">
        <v>200</v>
      </c>
      <c r="F28" s="97">
        <f t="shared" si="0"/>
        <v>0.00015513357155644582</v>
      </c>
    </row>
    <row r="29" spans="1:6" ht="13.5">
      <c r="A29" s="50">
        <v>26</v>
      </c>
      <c r="B29" s="85" t="s">
        <v>670</v>
      </c>
      <c r="C29" s="85" t="s">
        <v>671</v>
      </c>
      <c r="D29" s="85">
        <v>200</v>
      </c>
      <c r="E29" s="85">
        <v>200</v>
      </c>
      <c r="F29" s="97">
        <f t="shared" si="0"/>
        <v>0.00015513357155644582</v>
      </c>
    </row>
    <row r="30" spans="1:6" ht="13.5">
      <c r="A30" s="50">
        <v>27</v>
      </c>
      <c r="B30" s="85" t="s">
        <v>672</v>
      </c>
      <c r="C30" s="85" t="s">
        <v>673</v>
      </c>
      <c r="D30" s="85">
        <v>179</v>
      </c>
      <c r="E30" s="85">
        <v>179</v>
      </c>
      <c r="F30" s="97">
        <f t="shared" si="0"/>
        <v>0.000138844546543019</v>
      </c>
    </row>
    <row r="31" spans="1:6" ht="13.5">
      <c r="A31" s="50">
        <v>28</v>
      </c>
      <c r="B31" s="85" t="s">
        <v>674</v>
      </c>
      <c r="C31" s="85" t="s">
        <v>675</v>
      </c>
      <c r="D31" s="85">
        <v>150</v>
      </c>
      <c r="E31" s="85">
        <v>150</v>
      </c>
      <c r="F31" s="97">
        <f t="shared" si="0"/>
        <v>0.00011635017866733437</v>
      </c>
    </row>
    <row r="32" spans="1:6" ht="13.5">
      <c r="A32" s="50">
        <v>29</v>
      </c>
      <c r="B32" s="85" t="s">
        <v>676</v>
      </c>
      <c r="C32" s="85" t="s">
        <v>677</v>
      </c>
      <c r="D32" s="85">
        <v>116</v>
      </c>
      <c r="E32" s="85">
        <v>116</v>
      </c>
      <c r="F32" s="97">
        <f t="shared" si="0"/>
        <v>8.997747150273858E-05</v>
      </c>
    </row>
    <row r="33" spans="1:6" ht="13.5">
      <c r="A33" s="50">
        <v>30</v>
      </c>
      <c r="B33" s="85" t="s">
        <v>678</v>
      </c>
      <c r="C33" s="85" t="s">
        <v>679</v>
      </c>
      <c r="D33" s="85">
        <v>115</v>
      </c>
      <c r="E33" s="85">
        <v>115</v>
      </c>
      <c r="F33" s="97">
        <f t="shared" si="0"/>
        <v>8.920180364495634E-05</v>
      </c>
    </row>
    <row r="34" spans="1:6" ht="13.5">
      <c r="A34" s="50">
        <v>31</v>
      </c>
      <c r="B34" s="85" t="s">
        <v>590</v>
      </c>
      <c r="C34" s="85" t="s">
        <v>591</v>
      </c>
      <c r="D34" s="85">
        <v>100</v>
      </c>
      <c r="E34" s="85">
        <v>100</v>
      </c>
      <c r="F34" s="97">
        <f t="shared" si="0"/>
        <v>7.756678577822291E-05</v>
      </c>
    </row>
    <row r="35" spans="1:6" ht="13.5">
      <c r="A35" s="50">
        <v>32</v>
      </c>
      <c r="B35" s="85" t="s">
        <v>592</v>
      </c>
      <c r="C35" s="85" t="s">
        <v>593</v>
      </c>
      <c r="D35" s="85">
        <v>100</v>
      </c>
      <c r="E35" s="85">
        <v>100</v>
      </c>
      <c r="F35" s="97">
        <f t="shared" si="0"/>
        <v>7.756678577822291E-05</v>
      </c>
    </row>
    <row r="36" spans="1:6" ht="13.5">
      <c r="A36" s="50">
        <v>33</v>
      </c>
      <c r="B36" s="85" t="s">
        <v>680</v>
      </c>
      <c r="C36" s="85" t="s">
        <v>681</v>
      </c>
      <c r="D36" s="85">
        <v>100</v>
      </c>
      <c r="E36" s="85">
        <v>100</v>
      </c>
      <c r="F36" s="97">
        <f t="shared" si="0"/>
        <v>7.756678577822291E-05</v>
      </c>
    </row>
    <row r="37" spans="1:6" ht="13.5">
      <c r="A37" s="50">
        <v>34</v>
      </c>
      <c r="B37" s="85" t="s">
        <v>682</v>
      </c>
      <c r="C37" s="85" t="s">
        <v>683</v>
      </c>
      <c r="D37" s="85">
        <v>100</v>
      </c>
      <c r="E37" s="85">
        <v>100</v>
      </c>
      <c r="F37" s="97">
        <f t="shared" si="0"/>
        <v>7.756678577822291E-05</v>
      </c>
    </row>
    <row r="38" spans="1:6" ht="13.5">
      <c r="A38" s="50">
        <v>35</v>
      </c>
      <c r="B38" s="85" t="s">
        <v>684</v>
      </c>
      <c r="C38" s="85" t="s">
        <v>685</v>
      </c>
      <c r="D38" s="85">
        <v>99</v>
      </c>
      <c r="E38" s="85">
        <v>99</v>
      </c>
      <c r="F38" s="97">
        <f t="shared" si="0"/>
        <v>7.679111792044068E-05</v>
      </c>
    </row>
    <row r="39" spans="1:6" ht="13.5">
      <c r="A39" s="50">
        <v>36</v>
      </c>
      <c r="B39" s="85" t="s">
        <v>686</v>
      </c>
      <c r="C39" s="85" t="s">
        <v>687</v>
      </c>
      <c r="D39" s="85">
        <v>50</v>
      </c>
      <c r="E39" s="85">
        <v>50</v>
      </c>
      <c r="F39" s="97">
        <f t="shared" si="0"/>
        <v>3.8783392889111454E-05</v>
      </c>
    </row>
    <row r="40" spans="1:6" ht="13.5">
      <c r="A40" s="50">
        <v>37</v>
      </c>
      <c r="B40" s="85" t="s">
        <v>688</v>
      </c>
      <c r="C40" s="85" t="s">
        <v>689</v>
      </c>
      <c r="D40" s="85">
        <v>35</v>
      </c>
      <c r="E40" s="85">
        <v>35</v>
      </c>
      <c r="F40" s="97">
        <f t="shared" si="0"/>
        <v>2.714837502237802E-05</v>
      </c>
    </row>
    <row r="41" spans="1:6" ht="13.5">
      <c r="A41" s="50">
        <v>38</v>
      </c>
      <c r="B41" s="85" t="s">
        <v>690</v>
      </c>
      <c r="C41" s="85" t="s">
        <v>691</v>
      </c>
      <c r="D41" s="85">
        <v>20</v>
      </c>
      <c r="E41" s="85">
        <v>20</v>
      </c>
      <c r="F41" s="97">
        <f t="shared" si="0"/>
        <v>1.5513357155644583E-05</v>
      </c>
    </row>
    <row r="42" spans="1:6" ht="15">
      <c r="A42" s="50"/>
      <c r="B42" s="50"/>
      <c r="C42" s="50" t="s">
        <v>282</v>
      </c>
      <c r="D42" s="83">
        <f>SUM(D4:D41)</f>
        <v>161017</v>
      </c>
      <c r="E42" s="83">
        <f>SUM(E4:E41)</f>
        <v>161017</v>
      </c>
      <c r="F42" s="82">
        <f>SUM(F4:F41)</f>
        <v>0.12489571145652117</v>
      </c>
    </row>
    <row r="43" spans="1:6" ht="15">
      <c r="A43" s="131" t="s">
        <v>385</v>
      </c>
      <c r="B43" s="131"/>
      <c r="C43" s="131"/>
      <c r="D43" s="131"/>
      <c r="E43" s="131"/>
      <c r="F43" s="131"/>
    </row>
    <row r="44" spans="1:6" ht="15">
      <c r="A44" s="51" t="s">
        <v>331</v>
      </c>
      <c r="B44" s="83" t="s">
        <v>373</v>
      </c>
      <c r="C44" s="84" t="s">
        <v>374</v>
      </c>
      <c r="D44" s="83" t="s">
        <v>281</v>
      </c>
      <c r="E44" s="83" t="s">
        <v>332</v>
      </c>
      <c r="F44" s="82" t="s">
        <v>333</v>
      </c>
    </row>
    <row r="45" spans="1:6" ht="13.5">
      <c r="A45" s="50">
        <v>39</v>
      </c>
      <c r="B45" s="85" t="s">
        <v>560</v>
      </c>
      <c r="C45" s="85" t="s">
        <v>561</v>
      </c>
      <c r="D45" s="85">
        <v>20000</v>
      </c>
      <c r="E45" s="85">
        <v>20000</v>
      </c>
      <c r="F45" s="97">
        <f aca="true" t="shared" si="1" ref="F45:F58">D45/128921160*100</f>
        <v>0.01551335715564458</v>
      </c>
    </row>
    <row r="46" spans="1:6" ht="13.5">
      <c r="A46" s="50">
        <v>40</v>
      </c>
      <c r="B46" s="85" t="s">
        <v>597</v>
      </c>
      <c r="C46" s="85" t="s">
        <v>598</v>
      </c>
      <c r="D46" s="85">
        <v>10000</v>
      </c>
      <c r="E46" s="85">
        <v>10000</v>
      </c>
      <c r="F46" s="97">
        <f t="shared" si="1"/>
        <v>0.00775667857782229</v>
      </c>
    </row>
    <row r="47" spans="1:6" ht="13.5">
      <c r="A47" s="50">
        <v>41</v>
      </c>
      <c r="B47" s="85" t="s">
        <v>336</v>
      </c>
      <c r="C47" s="85" t="s">
        <v>599</v>
      </c>
      <c r="D47" s="85">
        <v>8016</v>
      </c>
      <c r="E47" s="85">
        <v>8016</v>
      </c>
      <c r="F47" s="97">
        <f t="shared" si="1"/>
        <v>0.006217753547982348</v>
      </c>
    </row>
    <row r="48" spans="1:6" ht="13.5">
      <c r="A48" s="50">
        <v>42</v>
      </c>
      <c r="B48" s="85" t="s">
        <v>522</v>
      </c>
      <c r="C48" s="85" t="s">
        <v>339</v>
      </c>
      <c r="D48" s="85">
        <v>5000</v>
      </c>
      <c r="E48" s="85">
        <v>5000</v>
      </c>
      <c r="F48" s="97">
        <f t="shared" si="1"/>
        <v>0.003878339288911145</v>
      </c>
    </row>
    <row r="49" spans="1:6" ht="13.5">
      <c r="A49" s="50">
        <v>43</v>
      </c>
      <c r="B49" s="85" t="s">
        <v>692</v>
      </c>
      <c r="C49" s="85" t="s">
        <v>693</v>
      </c>
      <c r="D49" s="85">
        <v>2100</v>
      </c>
      <c r="E49" s="85">
        <v>2100</v>
      </c>
      <c r="F49" s="97">
        <f t="shared" si="1"/>
        <v>0.0016289025013426811</v>
      </c>
    </row>
    <row r="50" spans="1:6" ht="13.5">
      <c r="A50" s="50">
        <v>44</v>
      </c>
      <c r="B50" s="85" t="s">
        <v>600</v>
      </c>
      <c r="C50" s="85" t="s">
        <v>601</v>
      </c>
      <c r="D50" s="85">
        <v>2070</v>
      </c>
      <c r="E50" s="85">
        <v>2070</v>
      </c>
      <c r="F50" s="97">
        <f t="shared" si="1"/>
        <v>0.001605632465609214</v>
      </c>
    </row>
    <row r="51" spans="1:6" ht="13.5">
      <c r="A51" s="50">
        <v>45</v>
      </c>
      <c r="B51" s="85" t="s">
        <v>276</v>
      </c>
      <c r="C51" s="85" t="s">
        <v>277</v>
      </c>
      <c r="D51" s="85">
        <v>1500</v>
      </c>
      <c r="E51" s="85">
        <v>1500</v>
      </c>
      <c r="F51" s="97">
        <f t="shared" si="1"/>
        <v>0.0011635017866733436</v>
      </c>
    </row>
    <row r="52" spans="1:6" ht="13.5">
      <c r="A52" s="50">
        <v>46</v>
      </c>
      <c r="B52" s="85" t="s">
        <v>605</v>
      </c>
      <c r="C52" s="85" t="s">
        <v>606</v>
      </c>
      <c r="D52" s="85">
        <v>1450</v>
      </c>
      <c r="E52" s="85">
        <v>1450</v>
      </c>
      <c r="F52" s="97">
        <f t="shared" si="1"/>
        <v>0.001124718393784232</v>
      </c>
    </row>
    <row r="53" spans="1:6" ht="13.5">
      <c r="A53" s="50">
        <v>47</v>
      </c>
      <c r="B53" s="85" t="s">
        <v>254</v>
      </c>
      <c r="C53" s="85" t="s">
        <v>255</v>
      </c>
      <c r="D53" s="85">
        <v>1050</v>
      </c>
      <c r="E53" s="85">
        <v>1050</v>
      </c>
      <c r="F53" s="97">
        <f t="shared" si="1"/>
        <v>0.0008144512506713406</v>
      </c>
    </row>
    <row r="54" spans="1:6" ht="13.5">
      <c r="A54" s="50">
        <v>48</v>
      </c>
      <c r="B54" s="85" t="s">
        <v>237</v>
      </c>
      <c r="C54" s="85" t="s">
        <v>238</v>
      </c>
      <c r="D54" s="85">
        <v>1000</v>
      </c>
      <c r="E54" s="85">
        <v>1000</v>
      </c>
      <c r="F54" s="97">
        <f t="shared" si="1"/>
        <v>0.0007756678577822291</v>
      </c>
    </row>
    <row r="55" spans="1:6" ht="13.5">
      <c r="A55" s="50">
        <v>49</v>
      </c>
      <c r="B55" s="85" t="s">
        <v>603</v>
      </c>
      <c r="C55" s="85" t="s">
        <v>604</v>
      </c>
      <c r="D55" s="85">
        <v>1000</v>
      </c>
      <c r="E55" s="85">
        <v>1000</v>
      </c>
      <c r="F55" s="97">
        <f t="shared" si="1"/>
        <v>0.0007756678577822291</v>
      </c>
    </row>
    <row r="56" spans="1:6" ht="13.5">
      <c r="A56" s="50">
        <v>50</v>
      </c>
      <c r="B56" s="85" t="s">
        <v>694</v>
      </c>
      <c r="C56" s="85" t="s">
        <v>695</v>
      </c>
      <c r="D56" s="85">
        <v>650</v>
      </c>
      <c r="E56" s="85">
        <v>650</v>
      </c>
      <c r="F56" s="97">
        <f t="shared" si="1"/>
        <v>0.0005041841075584489</v>
      </c>
    </row>
    <row r="57" spans="1:6" ht="13.5">
      <c r="A57" s="50">
        <v>51</v>
      </c>
      <c r="B57" s="85" t="s">
        <v>278</v>
      </c>
      <c r="C57" s="85" t="s">
        <v>279</v>
      </c>
      <c r="D57" s="85">
        <v>450</v>
      </c>
      <c r="E57" s="85">
        <v>450</v>
      </c>
      <c r="F57" s="97">
        <f t="shared" si="1"/>
        <v>0.0003490505360020031</v>
      </c>
    </row>
    <row r="58" spans="1:6" ht="13.5">
      <c r="A58" s="50">
        <v>52</v>
      </c>
      <c r="B58" s="85" t="s">
        <v>696</v>
      </c>
      <c r="C58" s="85" t="s">
        <v>697</v>
      </c>
      <c r="D58" s="85">
        <v>330</v>
      </c>
      <c r="E58" s="85">
        <v>330</v>
      </c>
      <c r="F58" s="97">
        <f t="shared" si="1"/>
        <v>0.0002559703930681356</v>
      </c>
    </row>
    <row r="59" spans="1:6" ht="13.5">
      <c r="A59" s="50">
        <v>53</v>
      </c>
      <c r="B59" s="85" t="s">
        <v>337</v>
      </c>
      <c r="C59" s="85" t="s">
        <v>602</v>
      </c>
      <c r="D59" s="85">
        <v>319</v>
      </c>
      <c r="E59" s="85">
        <v>319</v>
      </c>
      <c r="F59" s="97">
        <f aca="true" t="shared" si="2" ref="F59:F132">D59/128921160*100</f>
        <v>0.00024743804663253106</v>
      </c>
    </row>
    <row r="60" spans="1:6" ht="13.5">
      <c r="A60" s="50">
        <v>54</v>
      </c>
      <c r="B60" s="85" t="s">
        <v>377</v>
      </c>
      <c r="C60" s="85" t="s">
        <v>376</v>
      </c>
      <c r="D60" s="85">
        <v>110</v>
      </c>
      <c r="E60" s="85">
        <v>110</v>
      </c>
      <c r="F60" s="97">
        <f t="shared" si="2"/>
        <v>8.53234643560452E-05</v>
      </c>
    </row>
    <row r="61" spans="1:6" ht="13.5">
      <c r="A61" s="50">
        <v>55</v>
      </c>
      <c r="B61" s="85" t="s">
        <v>239</v>
      </c>
      <c r="C61" s="85" t="s">
        <v>240</v>
      </c>
      <c r="D61" s="85">
        <v>50</v>
      </c>
      <c r="E61" s="85">
        <v>50</v>
      </c>
      <c r="F61" s="97">
        <f t="shared" si="2"/>
        <v>3.8783392889111454E-05</v>
      </c>
    </row>
    <row r="62" spans="1:6" ht="13.5">
      <c r="A62" s="50">
        <v>56</v>
      </c>
      <c r="B62" s="85" t="s">
        <v>698</v>
      </c>
      <c r="C62" s="85" t="s">
        <v>699</v>
      </c>
      <c r="D62" s="85">
        <v>22</v>
      </c>
      <c r="E62" s="85">
        <v>22</v>
      </c>
      <c r="F62" s="97">
        <f t="shared" si="2"/>
        <v>1.706469287120904E-05</v>
      </c>
    </row>
    <row r="63" spans="1:6" ht="15">
      <c r="A63" s="50"/>
      <c r="B63" s="50"/>
      <c r="C63" s="81" t="s">
        <v>282</v>
      </c>
      <c r="D63" s="83">
        <f>SUM(D45:D62)</f>
        <v>55117</v>
      </c>
      <c r="E63" s="83">
        <f>SUM(E45:E62)</f>
        <v>55117</v>
      </c>
      <c r="F63" s="82">
        <f>SUM(F45:F62)</f>
        <v>0.04275248531738311</v>
      </c>
    </row>
    <row r="64" spans="1:6" ht="15">
      <c r="A64" s="131" t="s">
        <v>326</v>
      </c>
      <c r="B64" s="131"/>
      <c r="C64" s="131"/>
      <c r="D64" s="131"/>
      <c r="E64" s="131"/>
      <c r="F64" s="131">
        <f>SUM(D64/12892116*100)</f>
        <v>0</v>
      </c>
    </row>
    <row r="65" spans="1:6" ht="15">
      <c r="A65" s="51" t="s">
        <v>331</v>
      </c>
      <c r="B65" s="83" t="s">
        <v>373</v>
      </c>
      <c r="C65" s="84" t="s">
        <v>374</v>
      </c>
      <c r="D65" s="83" t="s">
        <v>281</v>
      </c>
      <c r="E65" s="83" t="s">
        <v>332</v>
      </c>
      <c r="F65" s="82" t="s">
        <v>333</v>
      </c>
    </row>
    <row r="66" spans="1:6" ht="13.5">
      <c r="A66" s="50">
        <v>57</v>
      </c>
      <c r="B66" s="85" t="s">
        <v>382</v>
      </c>
      <c r="C66" s="85" t="s">
        <v>392</v>
      </c>
      <c r="D66" s="85">
        <v>26787</v>
      </c>
      <c r="E66" s="85">
        <v>26787</v>
      </c>
      <c r="F66" s="97">
        <f t="shared" si="2"/>
        <v>0.02077781490641257</v>
      </c>
    </row>
    <row r="67" spans="1:6" ht="13.5">
      <c r="A67" s="50">
        <v>58</v>
      </c>
      <c r="B67" s="85" t="s">
        <v>562</v>
      </c>
      <c r="C67" s="85" t="s">
        <v>563</v>
      </c>
      <c r="D67" s="85">
        <v>16193</v>
      </c>
      <c r="E67" s="85">
        <v>16193</v>
      </c>
      <c r="F67" s="97">
        <f t="shared" si="2"/>
        <v>0.012560389621067635</v>
      </c>
    </row>
    <row r="68" spans="1:6" ht="13.5">
      <c r="A68" s="50">
        <v>59</v>
      </c>
      <c r="B68" s="85" t="s">
        <v>383</v>
      </c>
      <c r="C68" s="85" t="s">
        <v>384</v>
      </c>
      <c r="D68" s="85">
        <v>14272</v>
      </c>
      <c r="E68" s="85">
        <v>14272</v>
      </c>
      <c r="F68" s="97">
        <f t="shared" si="2"/>
        <v>0.011070331666267974</v>
      </c>
    </row>
    <row r="69" spans="1:6" ht="13.5">
      <c r="A69" s="50">
        <v>60</v>
      </c>
      <c r="B69" s="85" t="s">
        <v>265</v>
      </c>
      <c r="C69" s="85" t="s">
        <v>393</v>
      </c>
      <c r="D69" s="85">
        <v>3325</v>
      </c>
      <c r="E69" s="85">
        <v>3325</v>
      </c>
      <c r="F69" s="97">
        <f t="shared" si="2"/>
        <v>0.0025790956271259115</v>
      </c>
    </row>
    <row r="70" spans="1:6" ht="13.5">
      <c r="A70" s="50">
        <v>61</v>
      </c>
      <c r="B70" s="85" t="s">
        <v>523</v>
      </c>
      <c r="C70" s="85" t="s">
        <v>524</v>
      </c>
      <c r="D70" s="85">
        <v>2000</v>
      </c>
      <c r="E70" s="85">
        <v>2000</v>
      </c>
      <c r="F70" s="97">
        <f t="shared" si="2"/>
        <v>0.0015513357155644582</v>
      </c>
    </row>
    <row r="71" spans="1:6" ht="13.5">
      <c r="A71" s="50">
        <v>62</v>
      </c>
      <c r="B71" s="85" t="s">
        <v>338</v>
      </c>
      <c r="C71" s="85" t="s">
        <v>339</v>
      </c>
      <c r="D71" s="85">
        <v>1606</v>
      </c>
      <c r="E71" s="85">
        <v>1606</v>
      </c>
      <c r="F71" s="97">
        <f t="shared" si="2"/>
        <v>0.00124572257959826</v>
      </c>
    </row>
    <row r="72" spans="1:6" ht="13.5">
      <c r="A72" s="50">
        <v>63</v>
      </c>
      <c r="B72" s="85" t="s">
        <v>566</v>
      </c>
      <c r="C72" s="85" t="s">
        <v>392</v>
      </c>
      <c r="D72" s="85">
        <v>1568</v>
      </c>
      <c r="E72" s="85">
        <v>1568</v>
      </c>
      <c r="F72" s="97">
        <f t="shared" si="2"/>
        <v>0.0012162472010025353</v>
      </c>
    </row>
    <row r="73" spans="1:6" ht="13.5">
      <c r="A73" s="50">
        <v>64</v>
      </c>
      <c r="B73" s="85" t="s">
        <v>387</v>
      </c>
      <c r="C73" s="85" t="s">
        <v>388</v>
      </c>
      <c r="D73" s="85">
        <v>1390</v>
      </c>
      <c r="E73" s="85">
        <v>1390</v>
      </c>
      <c r="F73" s="97">
        <f t="shared" si="2"/>
        <v>0.0010781783223172985</v>
      </c>
    </row>
    <row r="74" spans="1:6" ht="13.5">
      <c r="A74" s="50">
        <v>65</v>
      </c>
      <c r="B74" s="85" t="s">
        <v>700</v>
      </c>
      <c r="C74" s="85" t="s">
        <v>701</v>
      </c>
      <c r="D74" s="85">
        <v>1270</v>
      </c>
      <c r="E74" s="85">
        <v>1270</v>
      </c>
      <c r="F74" s="97">
        <f t="shared" si="2"/>
        <v>0.0009850981793834309</v>
      </c>
    </row>
    <row r="75" spans="1:6" ht="13.5">
      <c r="A75" s="50">
        <v>66</v>
      </c>
      <c r="B75" s="85" t="s">
        <v>525</v>
      </c>
      <c r="C75" s="85" t="s">
        <v>526</v>
      </c>
      <c r="D75" s="85">
        <v>1203</v>
      </c>
      <c r="E75" s="85">
        <v>1203</v>
      </c>
      <c r="F75" s="97">
        <f t="shared" si="2"/>
        <v>0.0009331284329120216</v>
      </c>
    </row>
    <row r="76" spans="1:6" ht="13.5">
      <c r="A76" s="50">
        <v>67</v>
      </c>
      <c r="B76" s="85" t="s">
        <v>375</v>
      </c>
      <c r="C76" s="85" t="s">
        <v>322</v>
      </c>
      <c r="D76" s="85">
        <v>1150</v>
      </c>
      <c r="E76" s="85">
        <v>1150</v>
      </c>
      <c r="F76" s="97">
        <f t="shared" si="2"/>
        <v>0.0008920180364495635</v>
      </c>
    </row>
    <row r="77" spans="1:6" ht="13.5">
      <c r="A77" s="50">
        <v>68</v>
      </c>
      <c r="B77" s="85" t="s">
        <v>241</v>
      </c>
      <c r="C77" s="85" t="s">
        <v>242</v>
      </c>
      <c r="D77" s="85">
        <v>1080</v>
      </c>
      <c r="E77" s="85">
        <v>1080</v>
      </c>
      <c r="F77" s="97">
        <f t="shared" si="2"/>
        <v>0.0008377212864048074</v>
      </c>
    </row>
    <row r="78" spans="1:6" ht="13.5">
      <c r="A78" s="50">
        <v>69</v>
      </c>
      <c r="B78" s="85" t="s">
        <v>702</v>
      </c>
      <c r="C78" s="85" t="s">
        <v>703</v>
      </c>
      <c r="D78" s="85">
        <v>1045</v>
      </c>
      <c r="E78" s="85">
        <v>1045</v>
      </c>
      <c r="F78" s="97">
        <f t="shared" si="2"/>
        <v>0.0008105729113824294</v>
      </c>
    </row>
    <row r="79" spans="1:6" ht="13.5">
      <c r="A79" s="50">
        <v>70</v>
      </c>
      <c r="B79" s="85" t="s">
        <v>704</v>
      </c>
      <c r="C79" s="85" t="s">
        <v>705</v>
      </c>
      <c r="D79" s="85">
        <v>1025</v>
      </c>
      <c r="E79" s="85">
        <v>1025</v>
      </c>
      <c r="F79" s="97">
        <f t="shared" si="2"/>
        <v>0.0007950595542267848</v>
      </c>
    </row>
    <row r="80" spans="1:6" ht="13.5">
      <c r="A80" s="50">
        <v>71</v>
      </c>
      <c r="B80" s="85" t="s">
        <v>706</v>
      </c>
      <c r="C80" s="85" t="s">
        <v>707</v>
      </c>
      <c r="D80" s="85">
        <v>1000</v>
      </c>
      <c r="E80" s="85">
        <v>1000</v>
      </c>
      <c r="F80" s="97">
        <f t="shared" si="2"/>
        <v>0.0007756678577822291</v>
      </c>
    </row>
    <row r="81" spans="1:6" ht="13.5">
      <c r="A81" s="50">
        <v>72</v>
      </c>
      <c r="B81" s="85" t="s">
        <v>708</v>
      </c>
      <c r="C81" s="85" t="s">
        <v>709</v>
      </c>
      <c r="D81" s="85">
        <v>1000</v>
      </c>
      <c r="E81" s="85">
        <v>1000</v>
      </c>
      <c r="F81" s="97">
        <f t="shared" si="2"/>
        <v>0.0007756678577822291</v>
      </c>
    </row>
    <row r="82" spans="1:6" ht="13.5">
      <c r="A82" s="50">
        <v>73</v>
      </c>
      <c r="B82" s="85" t="s">
        <v>513</v>
      </c>
      <c r="C82" s="85" t="s">
        <v>324</v>
      </c>
      <c r="D82" s="85">
        <v>1000</v>
      </c>
      <c r="E82" s="85">
        <v>1000</v>
      </c>
      <c r="F82" s="97">
        <f t="shared" si="2"/>
        <v>0.0007756678577822291</v>
      </c>
    </row>
    <row r="83" spans="1:6" ht="13.5">
      <c r="A83" s="50">
        <v>74</v>
      </c>
      <c r="B83" s="85" t="s">
        <v>710</v>
      </c>
      <c r="C83" s="85" t="s">
        <v>711</v>
      </c>
      <c r="D83" s="85">
        <v>600</v>
      </c>
      <c r="E83" s="85">
        <v>600</v>
      </c>
      <c r="F83" s="97">
        <f t="shared" si="2"/>
        <v>0.00046540071466933747</v>
      </c>
    </row>
    <row r="84" spans="1:6" ht="13.5">
      <c r="A84" s="50">
        <v>75</v>
      </c>
      <c r="B84" s="85" t="s">
        <v>264</v>
      </c>
      <c r="C84" s="85" t="s">
        <v>527</v>
      </c>
      <c r="D84" s="85">
        <v>500</v>
      </c>
      <c r="E84" s="85">
        <v>500</v>
      </c>
      <c r="F84" s="97">
        <f t="shared" si="2"/>
        <v>0.00038783392889111455</v>
      </c>
    </row>
    <row r="85" spans="1:6" ht="13.5">
      <c r="A85" s="50">
        <v>76</v>
      </c>
      <c r="B85" s="85" t="s">
        <v>609</v>
      </c>
      <c r="C85" s="85" t="s">
        <v>610</v>
      </c>
      <c r="D85" s="85">
        <v>500</v>
      </c>
      <c r="E85" s="85">
        <v>500</v>
      </c>
      <c r="F85" s="97">
        <f t="shared" si="2"/>
        <v>0.00038783392889111455</v>
      </c>
    </row>
    <row r="86" spans="1:6" ht="13.5">
      <c r="A86" s="50">
        <v>77</v>
      </c>
      <c r="B86" s="85" t="s">
        <v>272</v>
      </c>
      <c r="C86" s="85" t="s">
        <v>273</v>
      </c>
      <c r="D86" s="85">
        <v>200</v>
      </c>
      <c r="E86" s="85">
        <v>200</v>
      </c>
      <c r="F86" s="97">
        <f t="shared" si="2"/>
        <v>0.00015513357155644582</v>
      </c>
    </row>
    <row r="87" spans="1:6" ht="13.5">
      <c r="A87" s="50">
        <v>78</v>
      </c>
      <c r="B87" s="85" t="s">
        <v>712</v>
      </c>
      <c r="C87" s="85" t="s">
        <v>713</v>
      </c>
      <c r="D87" s="85">
        <v>200</v>
      </c>
      <c r="E87" s="85">
        <v>200</v>
      </c>
      <c r="F87" s="97">
        <f t="shared" si="2"/>
        <v>0.00015513357155644582</v>
      </c>
    </row>
    <row r="88" spans="1:6" ht="13.5">
      <c r="A88" s="50">
        <v>79</v>
      </c>
      <c r="B88" s="85" t="s">
        <v>380</v>
      </c>
      <c r="C88" s="85" t="s">
        <v>381</v>
      </c>
      <c r="D88" s="85">
        <v>150</v>
      </c>
      <c r="E88" s="85">
        <v>150</v>
      </c>
      <c r="F88" s="97">
        <f t="shared" si="2"/>
        <v>0.00011635017866733437</v>
      </c>
    </row>
    <row r="89" spans="1:6" ht="13.5">
      <c r="A89" s="50">
        <v>80</v>
      </c>
      <c r="B89" s="85" t="s">
        <v>714</v>
      </c>
      <c r="C89" s="85" t="s">
        <v>715</v>
      </c>
      <c r="D89" s="85">
        <v>120</v>
      </c>
      <c r="E89" s="85">
        <v>120</v>
      </c>
      <c r="F89" s="97">
        <f t="shared" si="2"/>
        <v>9.308014293386748E-05</v>
      </c>
    </row>
    <row r="90" spans="1:6" ht="13.5">
      <c r="A90" s="50">
        <v>81</v>
      </c>
      <c r="B90" s="85" t="s">
        <v>607</v>
      </c>
      <c r="C90" s="85" t="s">
        <v>608</v>
      </c>
      <c r="D90" s="85">
        <v>102</v>
      </c>
      <c r="E90" s="85">
        <v>102</v>
      </c>
      <c r="F90" s="97">
        <f t="shared" si="2"/>
        <v>7.911812149378736E-05</v>
      </c>
    </row>
    <row r="91" spans="1:6" ht="13.5">
      <c r="A91" s="50">
        <v>82</v>
      </c>
      <c r="B91" s="85" t="s">
        <v>716</v>
      </c>
      <c r="C91" s="85" t="s">
        <v>717</v>
      </c>
      <c r="D91" s="85">
        <v>100</v>
      </c>
      <c r="E91" s="85">
        <v>100</v>
      </c>
      <c r="F91" s="97">
        <f t="shared" si="2"/>
        <v>7.756678577822291E-05</v>
      </c>
    </row>
    <row r="92" spans="1:6" ht="13.5">
      <c r="A92" s="50">
        <v>83</v>
      </c>
      <c r="B92" s="85" t="s">
        <v>718</v>
      </c>
      <c r="C92" s="85" t="s">
        <v>719</v>
      </c>
      <c r="D92" s="85">
        <v>100</v>
      </c>
      <c r="E92" s="85">
        <v>100</v>
      </c>
      <c r="F92" s="97">
        <f t="shared" si="2"/>
        <v>7.756678577822291E-05</v>
      </c>
    </row>
    <row r="93" spans="1:6" ht="13.5">
      <c r="A93" s="50">
        <v>84</v>
      </c>
      <c r="B93" s="85" t="s">
        <v>565</v>
      </c>
      <c r="C93" s="85" t="s">
        <v>564</v>
      </c>
      <c r="D93" s="85">
        <v>100</v>
      </c>
      <c r="E93" s="85">
        <v>100</v>
      </c>
      <c r="F93" s="97">
        <f t="shared" si="2"/>
        <v>7.756678577822291E-05</v>
      </c>
    </row>
    <row r="94" spans="1:6" ht="13.5">
      <c r="A94" s="50">
        <v>85</v>
      </c>
      <c r="B94" s="85" t="s">
        <v>323</v>
      </c>
      <c r="C94" s="85" t="s">
        <v>324</v>
      </c>
      <c r="D94" s="85">
        <v>100</v>
      </c>
      <c r="E94" s="85">
        <v>100</v>
      </c>
      <c r="F94" s="97">
        <f t="shared" si="2"/>
        <v>7.756678577822291E-05</v>
      </c>
    </row>
    <row r="95" spans="1:6" ht="13.5">
      <c r="A95" s="50">
        <v>86</v>
      </c>
      <c r="B95" s="85" t="s">
        <v>720</v>
      </c>
      <c r="C95" s="85" t="s">
        <v>721</v>
      </c>
      <c r="D95" s="85">
        <v>100</v>
      </c>
      <c r="E95" s="85">
        <v>100</v>
      </c>
      <c r="F95" s="97">
        <f t="shared" si="2"/>
        <v>7.756678577822291E-05</v>
      </c>
    </row>
    <row r="96" spans="1:6" ht="13.5">
      <c r="A96" s="50">
        <v>87</v>
      </c>
      <c r="B96" s="85" t="s">
        <v>722</v>
      </c>
      <c r="C96" s="85" t="s">
        <v>723</v>
      </c>
      <c r="D96" s="85">
        <v>100</v>
      </c>
      <c r="E96" s="85">
        <v>100</v>
      </c>
      <c r="F96" s="97">
        <f t="shared" si="2"/>
        <v>7.756678577822291E-05</v>
      </c>
    </row>
    <row r="97" spans="1:6" ht="13.5">
      <c r="A97" s="50">
        <v>88</v>
      </c>
      <c r="B97" s="85" t="s">
        <v>724</v>
      </c>
      <c r="C97" s="85" t="s">
        <v>725</v>
      </c>
      <c r="D97" s="85">
        <v>100</v>
      </c>
      <c r="E97" s="85">
        <v>100</v>
      </c>
      <c r="F97" s="97">
        <f t="shared" si="2"/>
        <v>7.756678577822291E-05</v>
      </c>
    </row>
    <row r="98" spans="1:6" ht="13.5">
      <c r="A98" s="50">
        <v>89</v>
      </c>
      <c r="B98" s="85" t="s">
        <v>270</v>
      </c>
      <c r="C98" s="85" t="s">
        <v>271</v>
      </c>
      <c r="D98" s="85">
        <v>100</v>
      </c>
      <c r="E98" s="85">
        <v>100</v>
      </c>
      <c r="F98" s="97">
        <f t="shared" si="2"/>
        <v>7.756678577822291E-05</v>
      </c>
    </row>
    <row r="99" spans="1:6" ht="13.5">
      <c r="A99" s="50">
        <v>90</v>
      </c>
      <c r="B99" s="85" t="s">
        <v>247</v>
      </c>
      <c r="C99" s="85" t="s">
        <v>378</v>
      </c>
      <c r="D99" s="85">
        <v>50</v>
      </c>
      <c r="E99" s="85">
        <v>50</v>
      </c>
      <c r="F99" s="97">
        <f t="shared" si="2"/>
        <v>3.8783392889111454E-05</v>
      </c>
    </row>
    <row r="100" spans="1:6" ht="13.5">
      <c r="A100" s="50">
        <v>91</v>
      </c>
      <c r="B100" s="85" t="s">
        <v>726</v>
      </c>
      <c r="C100" s="85" t="s">
        <v>727</v>
      </c>
      <c r="D100" s="85">
        <v>50</v>
      </c>
      <c r="E100" s="85">
        <v>50</v>
      </c>
      <c r="F100" s="97">
        <f t="shared" si="2"/>
        <v>3.8783392889111454E-05</v>
      </c>
    </row>
    <row r="101" spans="1:6" ht="13.5">
      <c r="A101" s="50">
        <v>92</v>
      </c>
      <c r="B101" s="85" t="s">
        <v>379</v>
      </c>
      <c r="C101" s="85" t="s">
        <v>378</v>
      </c>
      <c r="D101" s="85">
        <v>15</v>
      </c>
      <c r="E101" s="85">
        <v>15</v>
      </c>
      <c r="F101" s="97">
        <f t="shared" si="2"/>
        <v>1.1635017866733435E-05</v>
      </c>
    </row>
    <row r="102" spans="1:6" ht="15">
      <c r="A102" s="129" t="s">
        <v>282</v>
      </c>
      <c r="B102" s="129"/>
      <c r="C102" s="129"/>
      <c r="D102" s="83">
        <f>SUM(D66:D101)</f>
        <v>80201</v>
      </c>
      <c r="E102" s="83">
        <f>SUM(E66:E101)</f>
        <v>80201</v>
      </c>
      <c r="F102" s="82">
        <f>SUM(F66:F101)</f>
        <v>0.06220933786199252</v>
      </c>
    </row>
    <row r="103" spans="1:6" ht="15">
      <c r="A103" s="131" t="s">
        <v>283</v>
      </c>
      <c r="B103" s="131"/>
      <c r="C103" s="131"/>
      <c r="D103" s="131"/>
      <c r="E103" s="131"/>
      <c r="F103" s="131"/>
    </row>
    <row r="104" spans="1:6" ht="15">
      <c r="A104" s="51" t="s">
        <v>331</v>
      </c>
      <c r="B104" s="83" t="s">
        <v>373</v>
      </c>
      <c r="C104" s="84" t="s">
        <v>374</v>
      </c>
      <c r="D104" s="83" t="s">
        <v>281</v>
      </c>
      <c r="E104" s="83" t="s">
        <v>332</v>
      </c>
      <c r="F104" s="82" t="s">
        <v>333</v>
      </c>
    </row>
    <row r="105" spans="1:6" ht="13.5">
      <c r="A105" s="50">
        <v>93</v>
      </c>
      <c r="B105" s="85" t="s">
        <v>111</v>
      </c>
      <c r="C105" s="85" t="s">
        <v>21</v>
      </c>
      <c r="D105" s="85">
        <v>1287250</v>
      </c>
      <c r="E105" s="85"/>
      <c r="F105" s="97">
        <f t="shared" si="2"/>
        <v>0.9984784499301744</v>
      </c>
    </row>
    <row r="106" spans="1:6" ht="13.5">
      <c r="A106" s="50">
        <v>94</v>
      </c>
      <c r="B106" s="85" t="s">
        <v>136</v>
      </c>
      <c r="C106" s="85" t="s">
        <v>137</v>
      </c>
      <c r="D106" s="85">
        <v>191200</v>
      </c>
      <c r="E106" s="85">
        <v>191200</v>
      </c>
      <c r="F106" s="97">
        <f t="shared" si="2"/>
        <v>0.1483076944079622</v>
      </c>
    </row>
    <row r="107" spans="1:6" ht="13.5">
      <c r="A107" s="50">
        <v>95</v>
      </c>
      <c r="B107" s="85" t="s">
        <v>728</v>
      </c>
      <c r="C107" s="85" t="s">
        <v>729</v>
      </c>
      <c r="D107" s="85">
        <v>30000</v>
      </c>
      <c r="E107" s="85">
        <v>30000</v>
      </c>
      <c r="F107" s="97">
        <f t="shared" si="2"/>
        <v>0.023270035733466872</v>
      </c>
    </row>
    <row r="108" spans="1:6" ht="13.5">
      <c r="A108" s="50">
        <v>96</v>
      </c>
      <c r="B108" s="85" t="s">
        <v>730</v>
      </c>
      <c r="C108" s="85" t="s">
        <v>731</v>
      </c>
      <c r="D108" s="85">
        <v>25100</v>
      </c>
      <c r="E108" s="85">
        <v>25100</v>
      </c>
      <c r="F108" s="97">
        <f t="shared" si="2"/>
        <v>0.01946926323033395</v>
      </c>
    </row>
    <row r="109" spans="1:6" ht="13.5">
      <c r="A109" s="50">
        <v>97</v>
      </c>
      <c r="B109" s="85" t="s">
        <v>474</v>
      </c>
      <c r="C109" s="85" t="s">
        <v>475</v>
      </c>
      <c r="D109" s="85">
        <v>23350</v>
      </c>
      <c r="E109" s="85">
        <v>23350</v>
      </c>
      <c r="F109" s="97">
        <f t="shared" si="2"/>
        <v>0.018111844479215048</v>
      </c>
    </row>
    <row r="110" spans="1:6" ht="13.5">
      <c r="A110" s="50">
        <v>98</v>
      </c>
      <c r="B110" s="85" t="s">
        <v>611</v>
      </c>
      <c r="C110" s="85" t="s">
        <v>612</v>
      </c>
      <c r="D110" s="85">
        <v>21960</v>
      </c>
      <c r="E110" s="85">
        <v>21960</v>
      </c>
      <c r="F110" s="97">
        <f t="shared" si="2"/>
        <v>0.01703366615689775</v>
      </c>
    </row>
    <row r="111" spans="1:6" ht="13.5">
      <c r="A111" s="50">
        <v>99</v>
      </c>
      <c r="B111" s="85" t="s">
        <v>732</v>
      </c>
      <c r="C111" s="85" t="s">
        <v>733</v>
      </c>
      <c r="D111" s="85">
        <v>17500</v>
      </c>
      <c r="E111" s="85">
        <v>17500</v>
      </c>
      <c r="F111" s="97">
        <f t="shared" si="2"/>
        <v>0.01357418751118901</v>
      </c>
    </row>
    <row r="112" spans="1:6" ht="13.5">
      <c r="A112" s="50">
        <v>100</v>
      </c>
      <c r="B112" s="85" t="s">
        <v>613</v>
      </c>
      <c r="C112" s="85" t="s">
        <v>614</v>
      </c>
      <c r="D112" s="85">
        <v>17400</v>
      </c>
      <c r="E112" s="85">
        <v>17400</v>
      </c>
      <c r="F112" s="97">
        <f t="shared" si="2"/>
        <v>0.013496620725410788</v>
      </c>
    </row>
    <row r="113" spans="1:6" ht="13.5">
      <c r="A113" s="50">
        <v>101</v>
      </c>
      <c r="B113" s="85" t="s">
        <v>460</v>
      </c>
      <c r="C113" s="85" t="s">
        <v>461</v>
      </c>
      <c r="D113" s="85">
        <v>16500</v>
      </c>
      <c r="E113" s="85">
        <v>16500</v>
      </c>
      <c r="F113" s="97">
        <f t="shared" si="2"/>
        <v>0.01279851965340678</v>
      </c>
    </row>
    <row r="114" spans="1:6" ht="13.5">
      <c r="A114" s="50">
        <v>102</v>
      </c>
      <c r="B114" s="85" t="s">
        <v>514</v>
      </c>
      <c r="C114" s="85" t="s">
        <v>515</v>
      </c>
      <c r="D114" s="85">
        <v>16410</v>
      </c>
      <c r="E114" s="85">
        <v>16410</v>
      </c>
      <c r="F114" s="97">
        <f t="shared" si="2"/>
        <v>0.012728709546206378</v>
      </c>
    </row>
    <row r="115" spans="1:6" ht="13.5">
      <c r="A115" s="50">
        <v>103</v>
      </c>
      <c r="B115" s="85" t="s">
        <v>454</v>
      </c>
      <c r="C115" s="85" t="s">
        <v>455</v>
      </c>
      <c r="D115" s="85">
        <v>15000</v>
      </c>
      <c r="E115" s="85">
        <v>15000</v>
      </c>
      <c r="F115" s="97">
        <f t="shared" si="2"/>
        <v>0.011635017866733436</v>
      </c>
    </row>
    <row r="116" spans="1:6" ht="13.5">
      <c r="A116" s="50">
        <v>104</v>
      </c>
      <c r="B116" s="85" t="s">
        <v>504</v>
      </c>
      <c r="C116" s="85" t="s">
        <v>505</v>
      </c>
      <c r="D116" s="85">
        <v>14780</v>
      </c>
      <c r="E116" s="85">
        <v>14780</v>
      </c>
      <c r="F116" s="97">
        <f t="shared" si="2"/>
        <v>0.011464370938021346</v>
      </c>
    </row>
    <row r="117" spans="1:6" ht="13.5">
      <c r="A117" s="50">
        <v>105</v>
      </c>
      <c r="B117" s="85" t="s">
        <v>516</v>
      </c>
      <c r="C117" s="85" t="s">
        <v>458</v>
      </c>
      <c r="D117" s="85">
        <v>12000</v>
      </c>
      <c r="E117" s="85">
        <v>12000</v>
      </c>
      <c r="F117" s="97">
        <f t="shared" si="2"/>
        <v>0.009308014293386749</v>
      </c>
    </row>
    <row r="118" spans="1:6" ht="13.5">
      <c r="A118" s="50">
        <v>106</v>
      </c>
      <c r="B118" s="85" t="s">
        <v>39</v>
      </c>
      <c r="C118" s="85" t="s">
        <v>40</v>
      </c>
      <c r="D118" s="85">
        <v>11150</v>
      </c>
      <c r="E118" s="85">
        <v>11150</v>
      </c>
      <c r="F118" s="97">
        <f t="shared" si="2"/>
        <v>0.008648696614271855</v>
      </c>
    </row>
    <row r="119" spans="1:6" ht="13.5">
      <c r="A119" s="50">
        <v>107</v>
      </c>
      <c r="B119" s="85" t="s">
        <v>29</v>
      </c>
      <c r="C119" s="85" t="s">
        <v>30</v>
      </c>
      <c r="D119" s="85">
        <v>10000</v>
      </c>
      <c r="E119" s="85">
        <v>10000</v>
      </c>
      <c r="F119" s="97">
        <f t="shared" si="2"/>
        <v>0.00775667857782229</v>
      </c>
    </row>
    <row r="120" spans="1:6" ht="13.5">
      <c r="A120" s="50">
        <v>108</v>
      </c>
      <c r="B120" s="85" t="s">
        <v>138</v>
      </c>
      <c r="C120" s="85" t="s">
        <v>139</v>
      </c>
      <c r="D120" s="85">
        <v>10000</v>
      </c>
      <c r="E120" s="85">
        <v>10000</v>
      </c>
      <c r="F120" s="97">
        <f t="shared" si="2"/>
        <v>0.00775667857782229</v>
      </c>
    </row>
    <row r="121" spans="1:6" ht="13.5">
      <c r="A121" s="50">
        <v>109</v>
      </c>
      <c r="B121" s="85" t="s">
        <v>209</v>
      </c>
      <c r="C121" s="85" t="s">
        <v>210</v>
      </c>
      <c r="D121" s="85">
        <v>10000</v>
      </c>
      <c r="E121" s="85">
        <v>10000</v>
      </c>
      <c r="F121" s="97">
        <f t="shared" si="2"/>
        <v>0.00775667857782229</v>
      </c>
    </row>
    <row r="122" spans="1:6" ht="13.5">
      <c r="A122" s="50">
        <v>110</v>
      </c>
      <c r="B122" s="85" t="s">
        <v>456</v>
      </c>
      <c r="C122" s="85" t="s">
        <v>457</v>
      </c>
      <c r="D122" s="85">
        <v>9500</v>
      </c>
      <c r="E122" s="85">
        <v>9500</v>
      </c>
      <c r="F122" s="97">
        <f t="shared" si="2"/>
        <v>0.007368844648931176</v>
      </c>
    </row>
    <row r="123" spans="1:6" ht="13.5">
      <c r="A123" s="50">
        <v>111</v>
      </c>
      <c r="B123" s="85" t="s">
        <v>142</v>
      </c>
      <c r="C123" s="85" t="s">
        <v>143</v>
      </c>
      <c r="D123" s="85">
        <v>9500</v>
      </c>
      <c r="E123" s="85">
        <v>9500</v>
      </c>
      <c r="F123" s="97">
        <f t="shared" si="2"/>
        <v>0.007368844648931176</v>
      </c>
    </row>
    <row r="124" spans="1:6" ht="13.5">
      <c r="A124" s="50">
        <v>112</v>
      </c>
      <c r="B124" s="85" t="s">
        <v>464</v>
      </c>
      <c r="C124" s="85" t="s">
        <v>465</v>
      </c>
      <c r="D124" s="85">
        <v>8000</v>
      </c>
      <c r="E124" s="85">
        <v>8000</v>
      </c>
      <c r="F124" s="97">
        <f t="shared" si="2"/>
        <v>0.006205342862257833</v>
      </c>
    </row>
    <row r="125" spans="1:6" ht="13.5">
      <c r="A125" s="50">
        <v>113</v>
      </c>
      <c r="B125" s="85" t="s">
        <v>19</v>
      </c>
      <c r="C125" s="85" t="s">
        <v>20</v>
      </c>
      <c r="D125" s="85">
        <v>7590</v>
      </c>
      <c r="E125" s="85"/>
      <c r="F125" s="97">
        <f t="shared" si="2"/>
        <v>0.0058873190405671185</v>
      </c>
    </row>
    <row r="126" spans="1:6" ht="13.5">
      <c r="A126" s="50">
        <v>114</v>
      </c>
      <c r="B126" s="85" t="s">
        <v>470</v>
      </c>
      <c r="C126" s="85" t="s">
        <v>471</v>
      </c>
      <c r="D126" s="85">
        <v>7000</v>
      </c>
      <c r="E126" s="85">
        <v>7000</v>
      </c>
      <c r="F126" s="97">
        <f t="shared" si="2"/>
        <v>0.005429675004475604</v>
      </c>
    </row>
    <row r="127" spans="1:6" ht="13.5">
      <c r="A127" s="50">
        <v>115</v>
      </c>
      <c r="B127" s="85" t="s">
        <v>528</v>
      </c>
      <c r="C127" s="85" t="s">
        <v>529</v>
      </c>
      <c r="D127" s="85">
        <v>7000</v>
      </c>
      <c r="E127" s="85">
        <v>7000</v>
      </c>
      <c r="F127" s="97">
        <f t="shared" si="2"/>
        <v>0.005429675004475604</v>
      </c>
    </row>
    <row r="128" spans="1:6" ht="13.5">
      <c r="A128" s="50">
        <v>116</v>
      </c>
      <c r="B128" s="85" t="s">
        <v>734</v>
      </c>
      <c r="C128" s="85" t="s">
        <v>567</v>
      </c>
      <c r="D128" s="85">
        <v>6360</v>
      </c>
      <c r="E128" s="85">
        <v>6360</v>
      </c>
      <c r="F128" s="97">
        <f t="shared" si="2"/>
        <v>0.004933247575494976</v>
      </c>
    </row>
    <row r="129" spans="1:6" ht="13.5">
      <c r="A129" s="50">
        <v>117</v>
      </c>
      <c r="B129" s="85" t="s">
        <v>16</v>
      </c>
      <c r="C129" s="85" t="s">
        <v>17</v>
      </c>
      <c r="D129" s="85">
        <v>6290</v>
      </c>
      <c r="E129" s="85"/>
      <c r="F129" s="97">
        <f t="shared" si="2"/>
        <v>0.004878950825450221</v>
      </c>
    </row>
    <row r="130" spans="1:6" ht="13.5">
      <c r="A130" s="50">
        <v>118</v>
      </c>
      <c r="B130" s="85" t="s">
        <v>140</v>
      </c>
      <c r="C130" s="85" t="s">
        <v>141</v>
      </c>
      <c r="D130" s="85">
        <v>6000</v>
      </c>
      <c r="E130" s="85">
        <v>6000</v>
      </c>
      <c r="F130" s="97">
        <f t="shared" si="2"/>
        <v>0.004654007146693374</v>
      </c>
    </row>
    <row r="131" spans="1:6" ht="13.5">
      <c r="A131" s="50">
        <v>119</v>
      </c>
      <c r="B131" s="85" t="s">
        <v>184</v>
      </c>
      <c r="C131" s="85" t="s">
        <v>185</v>
      </c>
      <c r="D131" s="85">
        <v>6000</v>
      </c>
      <c r="E131" s="85">
        <v>6000</v>
      </c>
      <c r="F131" s="97">
        <f t="shared" si="2"/>
        <v>0.004654007146693374</v>
      </c>
    </row>
    <row r="132" spans="1:6" ht="13.5">
      <c r="A132" s="50">
        <v>120</v>
      </c>
      <c r="B132" s="85" t="s">
        <v>24</v>
      </c>
      <c r="C132" s="85" t="s">
        <v>25</v>
      </c>
      <c r="D132" s="85">
        <v>5540</v>
      </c>
      <c r="E132" s="85"/>
      <c r="F132" s="97">
        <f t="shared" si="2"/>
        <v>0.004297199932113549</v>
      </c>
    </row>
    <row r="133" spans="1:6" ht="13.5">
      <c r="A133" s="50">
        <v>121</v>
      </c>
      <c r="B133" s="85" t="s">
        <v>41</v>
      </c>
      <c r="C133" s="85" t="s">
        <v>40</v>
      </c>
      <c r="D133" s="85">
        <v>5270</v>
      </c>
      <c r="E133" s="85">
        <v>5270</v>
      </c>
      <c r="F133" s="97">
        <f aca="true" t="shared" si="3" ref="F133:F196">D133/128921160*100</f>
        <v>0.004087769610512347</v>
      </c>
    </row>
    <row r="134" spans="1:6" ht="13.5">
      <c r="A134" s="50">
        <v>122</v>
      </c>
      <c r="B134" s="85" t="s">
        <v>225</v>
      </c>
      <c r="C134" s="85" t="s">
        <v>226</v>
      </c>
      <c r="D134" s="85">
        <v>5260</v>
      </c>
      <c r="E134" s="85">
        <v>5260</v>
      </c>
      <c r="F134" s="97">
        <f t="shared" si="3"/>
        <v>0.004080012931934524</v>
      </c>
    </row>
    <row r="135" spans="1:6" ht="13.5">
      <c r="A135" s="50">
        <v>123</v>
      </c>
      <c r="B135" s="85" t="s">
        <v>42</v>
      </c>
      <c r="C135" s="85" t="s">
        <v>43</v>
      </c>
      <c r="D135" s="85">
        <v>5250</v>
      </c>
      <c r="E135" s="85">
        <v>5250</v>
      </c>
      <c r="F135" s="97">
        <f t="shared" si="3"/>
        <v>0.004072256253356703</v>
      </c>
    </row>
    <row r="136" spans="1:6" ht="13.5">
      <c r="A136" s="50">
        <v>124</v>
      </c>
      <c r="B136" s="85" t="s">
        <v>35</v>
      </c>
      <c r="C136" s="85" t="s">
        <v>36</v>
      </c>
      <c r="D136" s="85">
        <v>5000</v>
      </c>
      <c r="E136" s="85">
        <v>5000</v>
      </c>
      <c r="F136" s="97">
        <f t="shared" si="3"/>
        <v>0.003878339288911145</v>
      </c>
    </row>
    <row r="137" spans="1:6" ht="13.5">
      <c r="A137" s="50">
        <v>125</v>
      </c>
      <c r="B137" s="85" t="s">
        <v>438</v>
      </c>
      <c r="C137" s="85" t="s">
        <v>439</v>
      </c>
      <c r="D137" s="85">
        <v>5000</v>
      </c>
      <c r="E137" s="85">
        <v>5000</v>
      </c>
      <c r="F137" s="97">
        <f t="shared" si="3"/>
        <v>0.003878339288911145</v>
      </c>
    </row>
    <row r="138" spans="1:6" ht="13.5">
      <c r="A138" s="50">
        <v>126</v>
      </c>
      <c r="B138" s="85" t="s">
        <v>440</v>
      </c>
      <c r="C138" s="85" t="s">
        <v>441</v>
      </c>
      <c r="D138" s="85">
        <v>5000</v>
      </c>
      <c r="E138" s="85">
        <v>5000</v>
      </c>
      <c r="F138" s="97">
        <f t="shared" si="3"/>
        <v>0.003878339288911145</v>
      </c>
    </row>
    <row r="139" spans="1:6" ht="13.5">
      <c r="A139" s="50">
        <v>127</v>
      </c>
      <c r="B139" s="85" t="s">
        <v>530</v>
      </c>
      <c r="C139" s="85" t="s">
        <v>531</v>
      </c>
      <c r="D139" s="85">
        <v>5000</v>
      </c>
      <c r="E139" s="85">
        <v>5000</v>
      </c>
      <c r="F139" s="97">
        <f t="shared" si="3"/>
        <v>0.003878339288911145</v>
      </c>
    </row>
    <row r="140" spans="1:6" ht="13.5">
      <c r="A140" s="50">
        <v>128</v>
      </c>
      <c r="B140" s="85" t="s">
        <v>112</v>
      </c>
      <c r="C140" s="85" t="s">
        <v>113</v>
      </c>
      <c r="D140" s="85">
        <v>5000</v>
      </c>
      <c r="E140" s="85">
        <v>5000</v>
      </c>
      <c r="F140" s="97">
        <f t="shared" si="3"/>
        <v>0.003878339288911145</v>
      </c>
    </row>
    <row r="141" spans="1:6" ht="13.5">
      <c r="A141" s="50">
        <v>129</v>
      </c>
      <c r="B141" s="85" t="s">
        <v>615</v>
      </c>
      <c r="C141" s="85" t="s">
        <v>616</v>
      </c>
      <c r="D141" s="85">
        <v>5000</v>
      </c>
      <c r="E141" s="85">
        <v>5000</v>
      </c>
      <c r="F141" s="97">
        <f t="shared" si="3"/>
        <v>0.003878339288911145</v>
      </c>
    </row>
    <row r="142" spans="1:6" ht="13.5">
      <c r="A142" s="50">
        <v>130</v>
      </c>
      <c r="B142" s="85" t="s">
        <v>121</v>
      </c>
      <c r="C142" s="85" t="s">
        <v>122</v>
      </c>
      <c r="D142" s="85">
        <v>4800</v>
      </c>
      <c r="E142" s="85">
        <v>4800</v>
      </c>
      <c r="F142" s="97">
        <f t="shared" si="3"/>
        <v>0.0037232057173546998</v>
      </c>
    </row>
    <row r="143" spans="1:6" ht="13.5">
      <c r="A143" s="50">
        <v>131</v>
      </c>
      <c r="B143" s="85" t="s">
        <v>191</v>
      </c>
      <c r="C143" s="85" t="s">
        <v>192</v>
      </c>
      <c r="D143" s="85">
        <v>4500</v>
      </c>
      <c r="E143" s="85">
        <v>4500</v>
      </c>
      <c r="F143" s="97">
        <f t="shared" si="3"/>
        <v>0.003490505360020031</v>
      </c>
    </row>
    <row r="144" spans="1:6" ht="13.5">
      <c r="A144" s="50">
        <v>132</v>
      </c>
      <c r="B144" s="85" t="s">
        <v>146</v>
      </c>
      <c r="C144" s="85" t="s">
        <v>147</v>
      </c>
      <c r="D144" s="85">
        <v>4000</v>
      </c>
      <c r="E144" s="85">
        <v>4000</v>
      </c>
      <c r="F144" s="97">
        <f t="shared" si="3"/>
        <v>0.0031026714311289164</v>
      </c>
    </row>
    <row r="145" spans="1:6" ht="13.5">
      <c r="A145" s="50">
        <v>133</v>
      </c>
      <c r="B145" s="85" t="s">
        <v>250</v>
      </c>
      <c r="C145" s="85" t="s">
        <v>251</v>
      </c>
      <c r="D145" s="85">
        <v>4000</v>
      </c>
      <c r="E145" s="85">
        <v>4000</v>
      </c>
      <c r="F145" s="97">
        <f t="shared" si="3"/>
        <v>0.0031026714311289164</v>
      </c>
    </row>
    <row r="146" spans="1:6" ht="13.5">
      <c r="A146" s="50">
        <v>134</v>
      </c>
      <c r="B146" s="85" t="s">
        <v>258</v>
      </c>
      <c r="C146" s="85" t="s">
        <v>259</v>
      </c>
      <c r="D146" s="85">
        <v>4000</v>
      </c>
      <c r="E146" s="85">
        <v>4000</v>
      </c>
      <c r="F146" s="97">
        <f t="shared" si="3"/>
        <v>0.0031026714311289164</v>
      </c>
    </row>
    <row r="147" spans="1:6" ht="13.5">
      <c r="A147" s="50">
        <v>135</v>
      </c>
      <c r="B147" s="85" t="s">
        <v>260</v>
      </c>
      <c r="C147" s="85" t="s">
        <v>261</v>
      </c>
      <c r="D147" s="85">
        <v>4000</v>
      </c>
      <c r="E147" s="85">
        <v>4000</v>
      </c>
      <c r="F147" s="97">
        <f t="shared" si="3"/>
        <v>0.0031026714311289164</v>
      </c>
    </row>
    <row r="148" spans="1:6" ht="13.5">
      <c r="A148" s="50">
        <v>136</v>
      </c>
      <c r="B148" s="85" t="s">
        <v>417</v>
      </c>
      <c r="C148" s="85" t="s">
        <v>418</v>
      </c>
      <c r="D148" s="85">
        <v>3830</v>
      </c>
      <c r="E148" s="85">
        <v>3830</v>
      </c>
      <c r="F148" s="97">
        <f t="shared" si="3"/>
        <v>0.0029708078953059372</v>
      </c>
    </row>
    <row r="149" spans="1:6" ht="13.5">
      <c r="A149" s="50">
        <v>137</v>
      </c>
      <c r="B149" s="85" t="s">
        <v>498</v>
      </c>
      <c r="C149" s="85" t="s">
        <v>499</v>
      </c>
      <c r="D149" s="85">
        <v>3780</v>
      </c>
      <c r="E149" s="85">
        <v>3780</v>
      </c>
      <c r="F149" s="97">
        <f t="shared" si="3"/>
        <v>0.002932024502416826</v>
      </c>
    </row>
    <row r="150" spans="1:6" ht="13.5">
      <c r="A150" s="50">
        <v>138</v>
      </c>
      <c r="B150" s="85" t="s">
        <v>415</v>
      </c>
      <c r="C150" s="85" t="s">
        <v>416</v>
      </c>
      <c r="D150" s="85">
        <v>3750</v>
      </c>
      <c r="E150" s="85">
        <v>3750</v>
      </c>
      <c r="F150" s="97">
        <f t="shared" si="3"/>
        <v>0.002908754466683359</v>
      </c>
    </row>
    <row r="151" spans="1:6" ht="13.5">
      <c r="A151" s="50">
        <v>139</v>
      </c>
      <c r="B151" s="85" t="s">
        <v>411</v>
      </c>
      <c r="C151" s="85" t="s">
        <v>412</v>
      </c>
      <c r="D151" s="85">
        <v>3680</v>
      </c>
      <c r="E151" s="85">
        <v>3680</v>
      </c>
      <c r="F151" s="97">
        <f t="shared" si="3"/>
        <v>0.002854457716638603</v>
      </c>
    </row>
    <row r="152" spans="1:6" ht="13.5">
      <c r="A152" s="50">
        <v>140</v>
      </c>
      <c r="B152" s="85" t="s">
        <v>508</v>
      </c>
      <c r="C152" s="85" t="s">
        <v>509</v>
      </c>
      <c r="D152" s="85">
        <v>3300</v>
      </c>
      <c r="E152" s="85">
        <v>3300</v>
      </c>
      <c r="F152" s="97">
        <f t="shared" si="3"/>
        <v>0.002559703930681356</v>
      </c>
    </row>
    <row r="153" spans="1:6" ht="13.5">
      <c r="A153" s="50">
        <v>141</v>
      </c>
      <c r="B153" s="85" t="s">
        <v>617</v>
      </c>
      <c r="C153" s="85" t="s">
        <v>618</v>
      </c>
      <c r="D153" s="85">
        <v>3000</v>
      </c>
      <c r="E153" s="85">
        <v>3000</v>
      </c>
      <c r="F153" s="97">
        <f t="shared" si="3"/>
        <v>0.002327003573346687</v>
      </c>
    </row>
    <row r="154" spans="1:6" ht="13.5">
      <c r="A154" s="50">
        <v>142</v>
      </c>
      <c r="B154" s="85" t="s">
        <v>54</v>
      </c>
      <c r="C154" s="85" t="s">
        <v>55</v>
      </c>
      <c r="D154" s="85">
        <v>3000</v>
      </c>
      <c r="E154" s="85">
        <v>3000</v>
      </c>
      <c r="F154" s="97">
        <f t="shared" si="3"/>
        <v>0.002327003573346687</v>
      </c>
    </row>
    <row r="155" spans="1:6" ht="13.5">
      <c r="A155" s="50">
        <v>143</v>
      </c>
      <c r="B155" s="85" t="s">
        <v>197</v>
      </c>
      <c r="C155" s="85" t="s">
        <v>198</v>
      </c>
      <c r="D155" s="85">
        <v>3000</v>
      </c>
      <c r="E155" s="85">
        <v>3000</v>
      </c>
      <c r="F155" s="97">
        <f t="shared" si="3"/>
        <v>0.002327003573346687</v>
      </c>
    </row>
    <row r="156" spans="1:6" ht="13.5">
      <c r="A156" s="50">
        <v>144</v>
      </c>
      <c r="B156" s="85" t="s">
        <v>735</v>
      </c>
      <c r="C156" s="85" t="s">
        <v>736</v>
      </c>
      <c r="D156" s="85">
        <v>2850</v>
      </c>
      <c r="E156" s="85">
        <v>2850</v>
      </c>
      <c r="F156" s="97">
        <f t="shared" si="3"/>
        <v>0.002210653394679353</v>
      </c>
    </row>
    <row r="157" spans="1:6" ht="13.5">
      <c r="A157" s="50">
        <v>145</v>
      </c>
      <c r="B157" s="85" t="s">
        <v>737</v>
      </c>
      <c r="C157" s="85" t="s">
        <v>738</v>
      </c>
      <c r="D157" s="85">
        <v>2820</v>
      </c>
      <c r="E157" s="85">
        <v>2820</v>
      </c>
      <c r="F157" s="97">
        <f t="shared" si="3"/>
        <v>0.002187383358945886</v>
      </c>
    </row>
    <row r="158" spans="1:6" ht="13.5">
      <c r="A158" s="50">
        <v>146</v>
      </c>
      <c r="B158" s="85" t="s">
        <v>144</v>
      </c>
      <c r="C158" s="85" t="s">
        <v>145</v>
      </c>
      <c r="D158" s="85">
        <v>2500</v>
      </c>
      <c r="E158" s="85">
        <v>2500</v>
      </c>
      <c r="F158" s="97">
        <f t="shared" si="3"/>
        <v>0.0019391696444555726</v>
      </c>
    </row>
    <row r="159" spans="1:6" ht="13.5">
      <c r="A159" s="50">
        <v>147</v>
      </c>
      <c r="B159" s="85" t="s">
        <v>619</v>
      </c>
      <c r="C159" s="85" t="s">
        <v>620</v>
      </c>
      <c r="D159" s="85">
        <v>2500</v>
      </c>
      <c r="E159" s="85">
        <v>2500</v>
      </c>
      <c r="F159" s="97">
        <f t="shared" si="3"/>
        <v>0.0019391696444555726</v>
      </c>
    </row>
    <row r="160" spans="1:6" ht="13.5">
      <c r="A160" s="50">
        <v>148</v>
      </c>
      <c r="B160" s="85" t="s">
        <v>519</v>
      </c>
      <c r="C160" s="85" t="s">
        <v>459</v>
      </c>
      <c r="D160" s="85">
        <v>2500</v>
      </c>
      <c r="E160" s="85">
        <v>2500</v>
      </c>
      <c r="F160" s="97">
        <f t="shared" si="3"/>
        <v>0.0019391696444555726</v>
      </c>
    </row>
    <row r="161" spans="1:6" ht="13.5">
      <c r="A161" s="50">
        <v>149</v>
      </c>
      <c r="B161" s="85" t="s">
        <v>739</v>
      </c>
      <c r="C161" s="85" t="s">
        <v>570</v>
      </c>
      <c r="D161" s="85">
        <v>2500</v>
      </c>
      <c r="E161" s="85">
        <v>2500</v>
      </c>
      <c r="F161" s="97">
        <f t="shared" si="3"/>
        <v>0.0019391696444555726</v>
      </c>
    </row>
    <row r="162" spans="1:6" ht="13.5">
      <c r="A162" s="50">
        <v>150</v>
      </c>
      <c r="B162" s="85" t="s">
        <v>568</v>
      </c>
      <c r="C162" s="85" t="s">
        <v>569</v>
      </c>
      <c r="D162" s="85">
        <v>2500</v>
      </c>
      <c r="E162" s="85">
        <v>2500</v>
      </c>
      <c r="F162" s="97">
        <f t="shared" si="3"/>
        <v>0.0019391696444555726</v>
      </c>
    </row>
    <row r="163" spans="1:6" ht="13.5">
      <c r="A163" s="50">
        <v>151</v>
      </c>
      <c r="B163" s="85" t="s">
        <v>245</v>
      </c>
      <c r="C163" s="85" t="s">
        <v>246</v>
      </c>
      <c r="D163" s="85">
        <v>2310</v>
      </c>
      <c r="E163" s="85">
        <v>2310</v>
      </c>
      <c r="F163" s="97">
        <f t="shared" si="3"/>
        <v>0.0017917927514769492</v>
      </c>
    </row>
    <row r="164" spans="1:6" ht="13.5">
      <c r="A164" s="50">
        <v>152</v>
      </c>
      <c r="B164" s="85" t="s">
        <v>486</v>
      </c>
      <c r="C164" s="85" t="s">
        <v>487</v>
      </c>
      <c r="D164" s="85">
        <v>2300</v>
      </c>
      <c r="E164" s="85">
        <v>2300</v>
      </c>
      <c r="F164" s="97">
        <f t="shared" si="3"/>
        <v>0.001784036072899127</v>
      </c>
    </row>
    <row r="165" spans="1:6" ht="13.5">
      <c r="A165" s="50">
        <v>153</v>
      </c>
      <c r="B165" s="85" t="s">
        <v>217</v>
      </c>
      <c r="C165" s="85" t="s">
        <v>218</v>
      </c>
      <c r="D165" s="85">
        <v>2250</v>
      </c>
      <c r="E165" s="85">
        <v>2250</v>
      </c>
      <c r="F165" s="97">
        <f t="shared" si="3"/>
        <v>0.0017452526800100154</v>
      </c>
    </row>
    <row r="166" spans="1:6" ht="13.5">
      <c r="A166" s="50">
        <v>154</v>
      </c>
      <c r="B166" s="85" t="s">
        <v>33</v>
      </c>
      <c r="C166" s="85" t="s">
        <v>34</v>
      </c>
      <c r="D166" s="85">
        <v>2120</v>
      </c>
      <c r="E166" s="85">
        <v>2120</v>
      </c>
      <c r="F166" s="97">
        <f t="shared" si="3"/>
        <v>0.0016444158584983256</v>
      </c>
    </row>
    <row r="167" spans="1:6" ht="13.5">
      <c r="A167" s="50">
        <v>155</v>
      </c>
      <c r="B167" s="85" t="s">
        <v>436</v>
      </c>
      <c r="C167" s="85" t="s">
        <v>437</v>
      </c>
      <c r="D167" s="85">
        <v>2000</v>
      </c>
      <c r="E167" s="85">
        <v>2000</v>
      </c>
      <c r="F167" s="97">
        <f t="shared" si="3"/>
        <v>0.0015513357155644582</v>
      </c>
    </row>
    <row r="168" spans="1:6" ht="13.5">
      <c r="A168" s="50">
        <v>156</v>
      </c>
      <c r="B168" s="85" t="s">
        <v>114</v>
      </c>
      <c r="C168" s="85" t="s">
        <v>115</v>
      </c>
      <c r="D168" s="85">
        <v>2000</v>
      </c>
      <c r="E168" s="85">
        <v>2000</v>
      </c>
      <c r="F168" s="97">
        <f t="shared" si="3"/>
        <v>0.0015513357155644582</v>
      </c>
    </row>
    <row r="169" spans="1:6" ht="13.5">
      <c r="A169" s="50">
        <v>157</v>
      </c>
      <c r="B169" s="85" t="s">
        <v>262</v>
      </c>
      <c r="C169" s="85" t="s">
        <v>263</v>
      </c>
      <c r="D169" s="85">
        <v>2000</v>
      </c>
      <c r="E169" s="85">
        <v>2000</v>
      </c>
      <c r="F169" s="97">
        <f t="shared" si="3"/>
        <v>0.0015513357155644582</v>
      </c>
    </row>
    <row r="170" spans="1:6" ht="13.5">
      <c r="A170" s="50">
        <v>158</v>
      </c>
      <c r="B170" s="85" t="s">
        <v>37</v>
      </c>
      <c r="C170" s="85" t="s">
        <v>38</v>
      </c>
      <c r="D170" s="85">
        <v>2000</v>
      </c>
      <c r="E170" s="85">
        <v>2000</v>
      </c>
      <c r="F170" s="97">
        <f t="shared" si="3"/>
        <v>0.0015513357155644582</v>
      </c>
    </row>
    <row r="171" spans="1:6" ht="13.5">
      <c r="A171" s="50">
        <v>159</v>
      </c>
      <c r="B171" s="85" t="s">
        <v>58</v>
      </c>
      <c r="C171" s="85" t="s">
        <v>59</v>
      </c>
      <c r="D171" s="85">
        <v>2000</v>
      </c>
      <c r="E171" s="85">
        <v>2000</v>
      </c>
      <c r="F171" s="97">
        <f t="shared" si="3"/>
        <v>0.0015513357155644582</v>
      </c>
    </row>
    <row r="172" spans="1:6" ht="13.5">
      <c r="A172" s="50">
        <v>160</v>
      </c>
      <c r="B172" s="85" t="s">
        <v>64</v>
      </c>
      <c r="C172" s="85" t="s">
        <v>65</v>
      </c>
      <c r="D172" s="85">
        <v>2000</v>
      </c>
      <c r="E172" s="85">
        <v>2000</v>
      </c>
      <c r="F172" s="97">
        <f t="shared" si="3"/>
        <v>0.0015513357155644582</v>
      </c>
    </row>
    <row r="173" spans="1:6" ht="13.5">
      <c r="A173" s="50">
        <v>161</v>
      </c>
      <c r="B173" s="85" t="s">
        <v>571</v>
      </c>
      <c r="C173" s="85" t="s">
        <v>572</v>
      </c>
      <c r="D173" s="85">
        <v>2000</v>
      </c>
      <c r="E173" s="85">
        <v>2000</v>
      </c>
      <c r="F173" s="97">
        <f t="shared" si="3"/>
        <v>0.0015513357155644582</v>
      </c>
    </row>
    <row r="174" spans="1:6" ht="13.5">
      <c r="A174" s="50">
        <v>162</v>
      </c>
      <c r="B174" s="85" t="s">
        <v>466</v>
      </c>
      <c r="C174" s="85" t="s">
        <v>467</v>
      </c>
      <c r="D174" s="85">
        <v>2000</v>
      </c>
      <c r="E174" s="85">
        <v>2000</v>
      </c>
      <c r="F174" s="97">
        <f t="shared" si="3"/>
        <v>0.0015513357155644582</v>
      </c>
    </row>
    <row r="175" spans="1:6" ht="13.5">
      <c r="A175" s="50">
        <v>163</v>
      </c>
      <c r="B175" s="85" t="s">
        <v>484</v>
      </c>
      <c r="C175" s="85" t="s">
        <v>485</v>
      </c>
      <c r="D175" s="85">
        <v>2000</v>
      </c>
      <c r="E175" s="85">
        <v>2000</v>
      </c>
      <c r="F175" s="97">
        <f t="shared" si="3"/>
        <v>0.0015513357155644582</v>
      </c>
    </row>
    <row r="176" spans="1:6" ht="13.5">
      <c r="A176" s="50">
        <v>164</v>
      </c>
      <c r="B176" s="85" t="s">
        <v>488</v>
      </c>
      <c r="C176" s="85" t="s">
        <v>489</v>
      </c>
      <c r="D176" s="85">
        <v>2000</v>
      </c>
      <c r="E176" s="85">
        <v>2000</v>
      </c>
      <c r="F176" s="97">
        <f t="shared" si="3"/>
        <v>0.0015513357155644582</v>
      </c>
    </row>
    <row r="177" spans="1:6" ht="13.5">
      <c r="A177" s="50">
        <v>165</v>
      </c>
      <c r="B177" s="85" t="s">
        <v>496</v>
      </c>
      <c r="C177" s="85" t="s">
        <v>497</v>
      </c>
      <c r="D177" s="85">
        <v>2000</v>
      </c>
      <c r="E177" s="85">
        <v>2000</v>
      </c>
      <c r="F177" s="97">
        <f t="shared" si="3"/>
        <v>0.0015513357155644582</v>
      </c>
    </row>
    <row r="178" spans="1:6" ht="13.5">
      <c r="A178" s="50">
        <v>166</v>
      </c>
      <c r="B178" s="85" t="s">
        <v>740</v>
      </c>
      <c r="C178" s="85" t="s">
        <v>741</v>
      </c>
      <c r="D178" s="85">
        <v>2000</v>
      </c>
      <c r="E178" s="85">
        <v>2000</v>
      </c>
      <c r="F178" s="97">
        <f t="shared" si="3"/>
        <v>0.0015513357155644582</v>
      </c>
    </row>
    <row r="179" spans="1:6" ht="13.5">
      <c r="A179" s="50">
        <v>167</v>
      </c>
      <c r="B179" s="85" t="s">
        <v>201</v>
      </c>
      <c r="C179" s="85" t="s">
        <v>202</v>
      </c>
      <c r="D179" s="85">
        <v>2000</v>
      </c>
      <c r="E179" s="85">
        <v>2000</v>
      </c>
      <c r="F179" s="97">
        <f t="shared" si="3"/>
        <v>0.0015513357155644582</v>
      </c>
    </row>
    <row r="180" spans="1:6" ht="13.5">
      <c r="A180" s="50">
        <v>168</v>
      </c>
      <c r="B180" s="85" t="s">
        <v>248</v>
      </c>
      <c r="C180" s="85" t="s">
        <v>249</v>
      </c>
      <c r="D180" s="85">
        <v>2000</v>
      </c>
      <c r="E180" s="85">
        <v>2000</v>
      </c>
      <c r="F180" s="97">
        <f t="shared" si="3"/>
        <v>0.0015513357155644582</v>
      </c>
    </row>
    <row r="181" spans="1:6" ht="13.5">
      <c r="A181" s="50">
        <v>169</v>
      </c>
      <c r="B181" s="85" t="s">
        <v>742</v>
      </c>
      <c r="C181" s="85" t="s">
        <v>743</v>
      </c>
      <c r="D181" s="85">
        <v>2000</v>
      </c>
      <c r="E181" s="85">
        <v>2000</v>
      </c>
      <c r="F181" s="97">
        <f t="shared" si="3"/>
        <v>0.0015513357155644582</v>
      </c>
    </row>
    <row r="182" spans="1:6" ht="13.5">
      <c r="A182" s="50">
        <v>170</v>
      </c>
      <c r="B182" s="85" t="s">
        <v>266</v>
      </c>
      <c r="C182" s="85" t="s">
        <v>267</v>
      </c>
      <c r="D182" s="85">
        <v>2000</v>
      </c>
      <c r="E182" s="85">
        <v>2000</v>
      </c>
      <c r="F182" s="97">
        <f t="shared" si="3"/>
        <v>0.0015513357155644582</v>
      </c>
    </row>
    <row r="183" spans="1:6" ht="13.5">
      <c r="A183" s="50">
        <v>171</v>
      </c>
      <c r="B183" s="85" t="s">
        <v>68</v>
      </c>
      <c r="C183" s="85" t="s">
        <v>404</v>
      </c>
      <c r="D183" s="85">
        <v>1901</v>
      </c>
      <c r="E183" s="85">
        <v>1901</v>
      </c>
      <c r="F183" s="97">
        <f t="shared" si="3"/>
        <v>0.0014745445976440175</v>
      </c>
    </row>
    <row r="184" spans="1:6" ht="13.5">
      <c r="A184" s="50">
        <v>172</v>
      </c>
      <c r="B184" s="85" t="s">
        <v>517</v>
      </c>
      <c r="C184" s="85" t="s">
        <v>518</v>
      </c>
      <c r="D184" s="85">
        <v>1850</v>
      </c>
      <c r="E184" s="85">
        <v>1850</v>
      </c>
      <c r="F184" s="97">
        <f t="shared" si="3"/>
        <v>0.0014349855368971237</v>
      </c>
    </row>
    <row r="185" spans="1:6" ht="13.5">
      <c r="A185" s="50">
        <v>173</v>
      </c>
      <c r="B185" s="85" t="s">
        <v>256</v>
      </c>
      <c r="C185" s="85" t="s">
        <v>257</v>
      </c>
      <c r="D185" s="85">
        <v>1750</v>
      </c>
      <c r="E185" s="85">
        <v>1750</v>
      </c>
      <c r="F185" s="97">
        <f t="shared" si="3"/>
        <v>0.001357418751118901</v>
      </c>
    </row>
    <row r="186" spans="1:6" ht="13.5">
      <c r="A186" s="50">
        <v>174</v>
      </c>
      <c r="B186" s="85" t="s">
        <v>233</v>
      </c>
      <c r="C186" s="85" t="s">
        <v>234</v>
      </c>
      <c r="D186" s="85">
        <v>1610</v>
      </c>
      <c r="E186" s="85">
        <v>1610</v>
      </c>
      <c r="F186" s="97">
        <f t="shared" si="3"/>
        <v>0.0012488252510293887</v>
      </c>
    </row>
    <row r="187" spans="1:6" ht="13.5">
      <c r="A187" s="50">
        <v>175</v>
      </c>
      <c r="B187" s="85" t="s">
        <v>180</v>
      </c>
      <c r="C187" s="85" t="s">
        <v>181</v>
      </c>
      <c r="D187" s="85">
        <v>1600</v>
      </c>
      <c r="E187" s="85">
        <v>1600</v>
      </c>
      <c r="F187" s="97">
        <f t="shared" si="3"/>
        <v>0.0012410685724515665</v>
      </c>
    </row>
    <row r="188" spans="1:6" ht="13.5">
      <c r="A188" s="50">
        <v>176</v>
      </c>
      <c r="B188" s="85" t="s">
        <v>189</v>
      </c>
      <c r="C188" s="85" t="s">
        <v>190</v>
      </c>
      <c r="D188" s="85">
        <v>1500</v>
      </c>
      <c r="E188" s="85">
        <v>1500</v>
      </c>
      <c r="F188" s="97">
        <f t="shared" si="3"/>
        <v>0.0011635017866733436</v>
      </c>
    </row>
    <row r="189" spans="1:6" ht="13.5">
      <c r="A189" s="50">
        <v>177</v>
      </c>
      <c r="B189" s="85" t="s">
        <v>193</v>
      </c>
      <c r="C189" s="85" t="s">
        <v>194</v>
      </c>
      <c r="D189" s="85">
        <v>1500</v>
      </c>
      <c r="E189" s="85">
        <v>1500</v>
      </c>
      <c r="F189" s="97">
        <f t="shared" si="3"/>
        <v>0.0011635017866733436</v>
      </c>
    </row>
    <row r="190" spans="1:6" ht="13.5">
      <c r="A190" s="50">
        <v>178</v>
      </c>
      <c r="B190" s="85" t="s">
        <v>119</v>
      </c>
      <c r="C190" s="85" t="s">
        <v>120</v>
      </c>
      <c r="D190" s="85">
        <v>1494</v>
      </c>
      <c r="E190" s="85">
        <v>1494</v>
      </c>
      <c r="F190" s="97">
        <f t="shared" si="3"/>
        <v>0.0011588477795266502</v>
      </c>
    </row>
    <row r="191" spans="1:6" ht="13.5">
      <c r="A191" s="50">
        <v>179</v>
      </c>
      <c r="B191" s="85" t="s">
        <v>31</v>
      </c>
      <c r="C191" s="85" t="s">
        <v>32</v>
      </c>
      <c r="D191" s="85">
        <v>1450</v>
      </c>
      <c r="E191" s="85">
        <v>1450</v>
      </c>
      <c r="F191" s="97">
        <f t="shared" si="3"/>
        <v>0.001124718393784232</v>
      </c>
    </row>
    <row r="192" spans="1:6" ht="13.5">
      <c r="A192" s="50">
        <v>180</v>
      </c>
      <c r="B192" s="85" t="s">
        <v>413</v>
      </c>
      <c r="C192" s="85" t="s">
        <v>414</v>
      </c>
      <c r="D192" s="85">
        <v>1390</v>
      </c>
      <c r="E192" s="85">
        <v>1390</v>
      </c>
      <c r="F192" s="97">
        <f t="shared" si="3"/>
        <v>0.0010781783223172985</v>
      </c>
    </row>
    <row r="193" spans="1:6" ht="13.5">
      <c r="A193" s="50">
        <v>181</v>
      </c>
      <c r="B193" s="85" t="s">
        <v>476</v>
      </c>
      <c r="C193" s="85" t="s">
        <v>477</v>
      </c>
      <c r="D193" s="85">
        <v>1300</v>
      </c>
      <c r="E193" s="85">
        <v>1300</v>
      </c>
      <c r="F193" s="97">
        <f t="shared" si="3"/>
        <v>0.0010083682151168978</v>
      </c>
    </row>
    <row r="194" spans="1:6" ht="13.5">
      <c r="A194" s="50">
        <v>182</v>
      </c>
      <c r="B194" s="85" t="s">
        <v>446</v>
      </c>
      <c r="C194" s="85" t="s">
        <v>447</v>
      </c>
      <c r="D194" s="85">
        <v>1030</v>
      </c>
      <c r="E194" s="85">
        <v>1030</v>
      </c>
      <c r="F194" s="97">
        <f t="shared" si="3"/>
        <v>0.0007989378935156959</v>
      </c>
    </row>
    <row r="195" spans="1:6" ht="13.5">
      <c r="A195" s="50">
        <v>183</v>
      </c>
      <c r="B195" s="85" t="s">
        <v>62</v>
      </c>
      <c r="C195" s="85" t="s">
        <v>63</v>
      </c>
      <c r="D195" s="85">
        <v>1000</v>
      </c>
      <c r="E195" s="85">
        <v>1000</v>
      </c>
      <c r="F195" s="97">
        <f t="shared" si="3"/>
        <v>0.0007756678577822291</v>
      </c>
    </row>
    <row r="196" spans="1:6" ht="13.5">
      <c r="A196" s="50">
        <v>184</v>
      </c>
      <c r="B196" s="85" t="s">
        <v>448</v>
      </c>
      <c r="C196" s="85" t="s">
        <v>449</v>
      </c>
      <c r="D196" s="85">
        <v>1000</v>
      </c>
      <c r="E196" s="85">
        <v>1000</v>
      </c>
      <c r="F196" s="97">
        <f t="shared" si="3"/>
        <v>0.0007756678577822291</v>
      </c>
    </row>
    <row r="197" spans="1:6" ht="13.5">
      <c r="A197" s="50">
        <v>185</v>
      </c>
      <c r="B197" s="85" t="s">
        <v>452</v>
      </c>
      <c r="C197" s="85" t="s">
        <v>453</v>
      </c>
      <c r="D197" s="85">
        <v>1000</v>
      </c>
      <c r="E197" s="85">
        <v>1000</v>
      </c>
      <c r="F197" s="97">
        <f aca="true" t="shared" si="4" ref="F197:F260">D197/128921160*100</f>
        <v>0.0007756678577822291</v>
      </c>
    </row>
    <row r="198" spans="1:6" ht="13.5">
      <c r="A198" s="50">
        <v>186</v>
      </c>
      <c r="B198" s="85" t="s">
        <v>744</v>
      </c>
      <c r="C198" s="85" t="s">
        <v>745</v>
      </c>
      <c r="D198" s="85">
        <v>1000</v>
      </c>
      <c r="E198" s="85">
        <v>1000</v>
      </c>
      <c r="F198" s="97">
        <f t="shared" si="4"/>
        <v>0.0007756678577822291</v>
      </c>
    </row>
    <row r="199" spans="1:6" ht="13.5">
      <c r="A199" s="50">
        <v>187</v>
      </c>
      <c r="B199" s="85" t="s">
        <v>235</v>
      </c>
      <c r="C199" s="85" t="s">
        <v>236</v>
      </c>
      <c r="D199" s="85">
        <v>1000</v>
      </c>
      <c r="E199" s="85">
        <v>1000</v>
      </c>
      <c r="F199" s="97">
        <f t="shared" si="4"/>
        <v>0.0007756678577822291</v>
      </c>
    </row>
    <row r="200" spans="1:6" ht="13.5">
      <c r="A200" s="50">
        <v>188</v>
      </c>
      <c r="B200" s="85" t="s">
        <v>274</v>
      </c>
      <c r="C200" s="85" t="s">
        <v>275</v>
      </c>
      <c r="D200" s="85">
        <v>1000</v>
      </c>
      <c r="E200" s="85">
        <v>1000</v>
      </c>
      <c r="F200" s="97">
        <f t="shared" si="4"/>
        <v>0.0007756678577822291</v>
      </c>
    </row>
    <row r="201" spans="1:6" ht="13.5">
      <c r="A201" s="50">
        <v>189</v>
      </c>
      <c r="B201" s="85" t="s">
        <v>573</v>
      </c>
      <c r="C201" s="85" t="s">
        <v>574</v>
      </c>
      <c r="D201" s="85">
        <v>1000</v>
      </c>
      <c r="E201" s="85">
        <v>1000</v>
      </c>
      <c r="F201" s="97">
        <f t="shared" si="4"/>
        <v>0.0007756678577822291</v>
      </c>
    </row>
    <row r="202" spans="1:6" ht="13.5">
      <c r="A202" s="50">
        <v>190</v>
      </c>
      <c r="B202" s="85" t="s">
        <v>56</v>
      </c>
      <c r="C202" s="85" t="s">
        <v>57</v>
      </c>
      <c r="D202" s="85">
        <v>1000</v>
      </c>
      <c r="E202" s="85">
        <v>1000</v>
      </c>
      <c r="F202" s="97">
        <f t="shared" si="4"/>
        <v>0.0007756678577822291</v>
      </c>
    </row>
    <row r="203" spans="1:6" ht="13.5">
      <c r="A203" s="50">
        <v>191</v>
      </c>
      <c r="B203" s="85" t="s">
        <v>407</v>
      </c>
      <c r="C203" s="85" t="s">
        <v>408</v>
      </c>
      <c r="D203" s="85">
        <v>1000</v>
      </c>
      <c r="E203" s="85">
        <v>1000</v>
      </c>
      <c r="F203" s="97">
        <f t="shared" si="4"/>
        <v>0.0007756678577822291</v>
      </c>
    </row>
    <row r="204" spans="1:6" ht="13.5">
      <c r="A204" s="50">
        <v>192</v>
      </c>
      <c r="B204" s="85" t="s">
        <v>746</v>
      </c>
      <c r="C204" s="85" t="s">
        <v>747</v>
      </c>
      <c r="D204" s="85">
        <v>1000</v>
      </c>
      <c r="E204" s="85">
        <v>1000</v>
      </c>
      <c r="F204" s="97">
        <f t="shared" si="4"/>
        <v>0.0007756678577822291</v>
      </c>
    </row>
    <row r="205" spans="1:6" ht="13.5">
      <c r="A205" s="50">
        <v>193</v>
      </c>
      <c r="B205" s="85" t="s">
        <v>434</v>
      </c>
      <c r="C205" s="85" t="s">
        <v>435</v>
      </c>
      <c r="D205" s="85">
        <v>1000</v>
      </c>
      <c r="E205" s="85">
        <v>1000</v>
      </c>
      <c r="F205" s="97">
        <f t="shared" si="4"/>
        <v>0.0007756678577822291</v>
      </c>
    </row>
    <row r="206" spans="1:6" ht="13.5">
      <c r="A206" s="50">
        <v>194</v>
      </c>
      <c r="B206" s="85" t="s">
        <v>520</v>
      </c>
      <c r="C206" s="85" t="s">
        <v>521</v>
      </c>
      <c r="D206" s="85">
        <v>1000</v>
      </c>
      <c r="E206" s="85">
        <v>1000</v>
      </c>
      <c r="F206" s="97">
        <f t="shared" si="4"/>
        <v>0.0007756678577822291</v>
      </c>
    </row>
    <row r="207" spans="1:6" ht="13.5">
      <c r="A207" s="50">
        <v>195</v>
      </c>
      <c r="B207" s="85" t="s">
        <v>444</v>
      </c>
      <c r="C207" s="85" t="s">
        <v>445</v>
      </c>
      <c r="D207" s="85">
        <v>1000</v>
      </c>
      <c r="E207" s="85">
        <v>1000</v>
      </c>
      <c r="F207" s="97">
        <f t="shared" si="4"/>
        <v>0.0007756678577822291</v>
      </c>
    </row>
    <row r="208" spans="1:6" ht="13.5">
      <c r="A208" s="50">
        <v>196</v>
      </c>
      <c r="B208" s="85" t="s">
        <v>478</v>
      </c>
      <c r="C208" s="85" t="s">
        <v>479</v>
      </c>
      <c r="D208" s="85">
        <v>1000</v>
      </c>
      <c r="E208" s="85">
        <v>1000</v>
      </c>
      <c r="F208" s="97">
        <f t="shared" si="4"/>
        <v>0.0007756678577822291</v>
      </c>
    </row>
    <row r="209" spans="1:6" ht="13.5">
      <c r="A209" s="50">
        <v>197</v>
      </c>
      <c r="B209" s="85" t="s">
        <v>480</v>
      </c>
      <c r="C209" s="85" t="s">
        <v>481</v>
      </c>
      <c r="D209" s="85">
        <v>1000</v>
      </c>
      <c r="E209" s="85">
        <v>1000</v>
      </c>
      <c r="F209" s="97">
        <f t="shared" si="4"/>
        <v>0.0007756678577822291</v>
      </c>
    </row>
    <row r="210" spans="1:6" ht="13.5">
      <c r="A210" s="50">
        <v>198</v>
      </c>
      <c r="B210" s="85" t="s">
        <v>490</v>
      </c>
      <c r="C210" s="85" t="s">
        <v>491</v>
      </c>
      <c r="D210" s="85">
        <v>1000</v>
      </c>
      <c r="E210" s="85">
        <v>1000</v>
      </c>
      <c r="F210" s="97">
        <f t="shared" si="4"/>
        <v>0.0007756678577822291</v>
      </c>
    </row>
    <row r="211" spans="1:6" ht="13.5">
      <c r="A211" s="50">
        <v>199</v>
      </c>
      <c r="B211" s="85" t="s">
        <v>579</v>
      </c>
      <c r="C211" s="85" t="s">
        <v>580</v>
      </c>
      <c r="D211" s="85">
        <v>1000</v>
      </c>
      <c r="E211" s="85">
        <v>1000</v>
      </c>
      <c r="F211" s="97">
        <f t="shared" si="4"/>
        <v>0.0007756678577822291</v>
      </c>
    </row>
    <row r="212" spans="1:6" ht="13.5">
      <c r="A212" s="50">
        <v>200</v>
      </c>
      <c r="B212" s="85" t="s">
        <v>506</v>
      </c>
      <c r="C212" s="85" t="s">
        <v>507</v>
      </c>
      <c r="D212" s="85">
        <v>1000</v>
      </c>
      <c r="E212" s="85">
        <v>1000</v>
      </c>
      <c r="F212" s="97">
        <f t="shared" si="4"/>
        <v>0.0007756678577822291</v>
      </c>
    </row>
    <row r="213" spans="1:6" ht="13.5">
      <c r="A213" s="50">
        <v>201</v>
      </c>
      <c r="B213" s="85" t="s">
        <v>748</v>
      </c>
      <c r="C213" s="85" t="s">
        <v>532</v>
      </c>
      <c r="D213" s="85">
        <v>1000</v>
      </c>
      <c r="E213" s="85">
        <v>1000</v>
      </c>
      <c r="F213" s="97">
        <f t="shared" si="4"/>
        <v>0.0007756678577822291</v>
      </c>
    </row>
    <row r="214" spans="1:6" ht="13.5">
      <c r="A214" s="50">
        <v>202</v>
      </c>
      <c r="B214" s="85" t="s">
        <v>166</v>
      </c>
      <c r="C214" s="85" t="s">
        <v>167</v>
      </c>
      <c r="D214" s="85">
        <v>1000</v>
      </c>
      <c r="E214" s="85">
        <v>1000</v>
      </c>
      <c r="F214" s="97">
        <f t="shared" si="4"/>
        <v>0.0007756678577822291</v>
      </c>
    </row>
    <row r="215" spans="1:6" ht="13.5">
      <c r="A215" s="50">
        <v>203</v>
      </c>
      <c r="B215" s="85" t="s">
        <v>176</v>
      </c>
      <c r="C215" s="85" t="s">
        <v>177</v>
      </c>
      <c r="D215" s="85">
        <v>1000</v>
      </c>
      <c r="E215" s="85">
        <v>1000</v>
      </c>
      <c r="F215" s="97">
        <f t="shared" si="4"/>
        <v>0.0007756678577822291</v>
      </c>
    </row>
    <row r="216" spans="1:6" ht="13.5">
      <c r="A216" s="50">
        <v>204</v>
      </c>
      <c r="B216" s="85" t="s">
        <v>221</v>
      </c>
      <c r="C216" s="85" t="s">
        <v>222</v>
      </c>
      <c r="D216" s="85">
        <v>1000</v>
      </c>
      <c r="E216" s="85">
        <v>1000</v>
      </c>
      <c r="F216" s="97">
        <f t="shared" si="4"/>
        <v>0.0007756678577822291</v>
      </c>
    </row>
    <row r="217" spans="1:6" ht="13.5">
      <c r="A217" s="50">
        <v>205</v>
      </c>
      <c r="B217" s="85" t="s">
        <v>227</v>
      </c>
      <c r="C217" s="85" t="s">
        <v>228</v>
      </c>
      <c r="D217" s="85">
        <v>1000</v>
      </c>
      <c r="E217" s="85">
        <v>1000</v>
      </c>
      <c r="F217" s="97">
        <f t="shared" si="4"/>
        <v>0.0007756678577822291</v>
      </c>
    </row>
    <row r="218" spans="1:6" ht="13.5">
      <c r="A218" s="50">
        <v>206</v>
      </c>
      <c r="B218" s="85" t="s">
        <v>243</v>
      </c>
      <c r="C218" s="85" t="s">
        <v>244</v>
      </c>
      <c r="D218" s="85">
        <v>1000</v>
      </c>
      <c r="E218" s="85">
        <v>1000</v>
      </c>
      <c r="F218" s="97">
        <f t="shared" si="4"/>
        <v>0.0007756678577822291</v>
      </c>
    </row>
    <row r="219" spans="1:6" ht="13.5">
      <c r="A219" s="50">
        <v>207</v>
      </c>
      <c r="B219" s="85" t="s">
        <v>427</v>
      </c>
      <c r="C219" s="85" t="s">
        <v>428</v>
      </c>
      <c r="D219" s="85">
        <v>970</v>
      </c>
      <c r="E219" s="85">
        <v>970</v>
      </c>
      <c r="F219" s="97">
        <f t="shared" si="4"/>
        <v>0.0007523978220487622</v>
      </c>
    </row>
    <row r="220" spans="1:6" ht="13.5">
      <c r="A220" s="50">
        <v>208</v>
      </c>
      <c r="B220" s="85" t="s">
        <v>421</v>
      </c>
      <c r="C220" s="85" t="s">
        <v>422</v>
      </c>
      <c r="D220" s="85">
        <v>950</v>
      </c>
      <c r="E220" s="85">
        <v>950</v>
      </c>
      <c r="F220" s="97">
        <f t="shared" si="4"/>
        <v>0.0007368844648931176</v>
      </c>
    </row>
    <row r="221" spans="1:6" ht="13.5">
      <c r="A221" s="50">
        <v>209</v>
      </c>
      <c r="B221" s="85" t="s">
        <v>409</v>
      </c>
      <c r="C221" s="85" t="s">
        <v>410</v>
      </c>
      <c r="D221" s="85">
        <v>930</v>
      </c>
      <c r="E221" s="85">
        <v>930</v>
      </c>
      <c r="F221" s="97">
        <f t="shared" si="4"/>
        <v>0.000721371107737473</v>
      </c>
    </row>
    <row r="222" spans="1:6" ht="13.5">
      <c r="A222" s="50">
        <v>210</v>
      </c>
      <c r="B222" s="85" t="s">
        <v>60</v>
      </c>
      <c r="C222" s="85" t="s">
        <v>61</v>
      </c>
      <c r="D222" s="85">
        <v>900</v>
      </c>
      <c r="E222" s="85">
        <v>900</v>
      </c>
      <c r="F222" s="97">
        <f t="shared" si="4"/>
        <v>0.0006981010720040062</v>
      </c>
    </row>
    <row r="223" spans="1:6" ht="13.5">
      <c r="A223" s="50">
        <v>211</v>
      </c>
      <c r="B223" s="85" t="s">
        <v>395</v>
      </c>
      <c r="C223" s="85" t="s">
        <v>15</v>
      </c>
      <c r="D223" s="85">
        <v>870</v>
      </c>
      <c r="E223" s="85"/>
      <c r="F223" s="97">
        <f t="shared" si="4"/>
        <v>0.0006748310362705393</v>
      </c>
    </row>
    <row r="224" spans="1:6" ht="13.5">
      <c r="A224" s="50">
        <v>212</v>
      </c>
      <c r="B224" s="85" t="s">
        <v>148</v>
      </c>
      <c r="C224" s="85" t="s">
        <v>149</v>
      </c>
      <c r="D224" s="85">
        <v>800</v>
      </c>
      <c r="E224" s="85">
        <v>800</v>
      </c>
      <c r="F224" s="97">
        <f t="shared" si="4"/>
        <v>0.0006205342862257833</v>
      </c>
    </row>
    <row r="225" spans="1:6" ht="13.5">
      <c r="A225" s="50">
        <v>213</v>
      </c>
      <c r="B225" s="85" t="s">
        <v>533</v>
      </c>
      <c r="C225" s="85" t="s">
        <v>534</v>
      </c>
      <c r="D225" s="85">
        <v>800</v>
      </c>
      <c r="E225" s="85">
        <v>800</v>
      </c>
      <c r="F225" s="97">
        <f t="shared" si="4"/>
        <v>0.0006205342862257833</v>
      </c>
    </row>
    <row r="226" spans="1:6" ht="13.5">
      <c r="A226" s="50">
        <v>214</v>
      </c>
      <c r="B226" s="85" t="s">
        <v>26</v>
      </c>
      <c r="C226" s="85" t="s">
        <v>27</v>
      </c>
      <c r="D226" s="85">
        <v>750</v>
      </c>
      <c r="E226" s="85"/>
      <c r="F226" s="97">
        <f t="shared" si="4"/>
        <v>0.0005817508933366718</v>
      </c>
    </row>
    <row r="227" spans="1:6" ht="13.5">
      <c r="A227" s="50">
        <v>215</v>
      </c>
      <c r="B227" s="85" t="s">
        <v>749</v>
      </c>
      <c r="C227" s="85" t="s">
        <v>28</v>
      </c>
      <c r="D227" s="85">
        <v>750</v>
      </c>
      <c r="E227" s="85">
        <v>750</v>
      </c>
      <c r="F227" s="97">
        <f t="shared" si="4"/>
        <v>0.0005817508933366718</v>
      </c>
    </row>
    <row r="228" spans="1:6" ht="13.5">
      <c r="A228" s="50">
        <v>216</v>
      </c>
      <c r="B228" s="85" t="s">
        <v>170</v>
      </c>
      <c r="C228" s="85" t="s">
        <v>171</v>
      </c>
      <c r="D228" s="85">
        <v>750</v>
      </c>
      <c r="E228" s="85">
        <v>750</v>
      </c>
      <c r="F228" s="97">
        <f t="shared" si="4"/>
        <v>0.0005817508933366718</v>
      </c>
    </row>
    <row r="229" spans="1:6" ht="13.5">
      <c r="A229" s="50">
        <v>217</v>
      </c>
      <c r="B229" s="85" t="s">
        <v>178</v>
      </c>
      <c r="C229" s="85" t="s">
        <v>179</v>
      </c>
      <c r="D229" s="85">
        <v>750</v>
      </c>
      <c r="E229" s="85">
        <v>750</v>
      </c>
      <c r="F229" s="97">
        <f t="shared" si="4"/>
        <v>0.0005817508933366718</v>
      </c>
    </row>
    <row r="230" spans="1:6" ht="13.5">
      <c r="A230" s="50">
        <v>218</v>
      </c>
      <c r="B230" s="85" t="s">
        <v>450</v>
      </c>
      <c r="C230" s="85" t="s">
        <v>451</v>
      </c>
      <c r="D230" s="85">
        <v>700</v>
      </c>
      <c r="E230" s="85">
        <v>700</v>
      </c>
      <c r="F230" s="97">
        <f t="shared" si="4"/>
        <v>0.0005429675004475603</v>
      </c>
    </row>
    <row r="231" spans="1:6" ht="13.5">
      <c r="A231" s="50">
        <v>219</v>
      </c>
      <c r="B231" s="85" t="s">
        <v>125</v>
      </c>
      <c r="C231" s="85" t="s">
        <v>126</v>
      </c>
      <c r="D231" s="85">
        <v>700</v>
      </c>
      <c r="E231" s="85">
        <v>700</v>
      </c>
      <c r="F231" s="97">
        <f t="shared" si="4"/>
        <v>0.0005429675004475603</v>
      </c>
    </row>
    <row r="232" spans="1:6" ht="13.5">
      <c r="A232" s="50">
        <v>220</v>
      </c>
      <c r="B232" s="85" t="s">
        <v>160</v>
      </c>
      <c r="C232" s="85" t="s">
        <v>161</v>
      </c>
      <c r="D232" s="85">
        <v>700</v>
      </c>
      <c r="E232" s="85">
        <v>700</v>
      </c>
      <c r="F232" s="97">
        <f t="shared" si="4"/>
        <v>0.0005429675004475603</v>
      </c>
    </row>
    <row r="233" spans="1:6" ht="13.5">
      <c r="A233" s="50">
        <v>221</v>
      </c>
      <c r="B233" s="85" t="s">
        <v>229</v>
      </c>
      <c r="C233" s="85" t="s">
        <v>230</v>
      </c>
      <c r="D233" s="85">
        <v>700</v>
      </c>
      <c r="E233" s="85">
        <v>700</v>
      </c>
      <c r="F233" s="97">
        <f t="shared" si="4"/>
        <v>0.0005429675004475603</v>
      </c>
    </row>
    <row r="234" spans="1:6" ht="13.5">
      <c r="A234" s="50">
        <v>222</v>
      </c>
      <c r="B234" s="85" t="s">
        <v>431</v>
      </c>
      <c r="C234" s="85" t="s">
        <v>428</v>
      </c>
      <c r="D234" s="85">
        <v>680</v>
      </c>
      <c r="E234" s="85">
        <v>680</v>
      </c>
      <c r="F234" s="97">
        <f t="shared" si="4"/>
        <v>0.0005274541432919158</v>
      </c>
    </row>
    <row r="235" spans="1:6" ht="13.5">
      <c r="A235" s="50">
        <v>223</v>
      </c>
      <c r="B235" s="85" t="s">
        <v>425</v>
      </c>
      <c r="C235" s="85" t="s">
        <v>426</v>
      </c>
      <c r="D235" s="85">
        <v>670</v>
      </c>
      <c r="E235" s="85">
        <v>670</v>
      </c>
      <c r="F235" s="97">
        <f t="shared" si="4"/>
        <v>0.0005196974647140934</v>
      </c>
    </row>
    <row r="236" spans="1:6" ht="13.5">
      <c r="A236" s="50">
        <v>224</v>
      </c>
      <c r="B236" s="85" t="s">
        <v>66</v>
      </c>
      <c r="C236" s="85" t="s">
        <v>67</v>
      </c>
      <c r="D236" s="85">
        <v>650</v>
      </c>
      <c r="E236" s="85">
        <v>650</v>
      </c>
      <c r="F236" s="97">
        <f t="shared" si="4"/>
        <v>0.0005041841075584489</v>
      </c>
    </row>
    <row r="237" spans="1:6" ht="13.5">
      <c r="A237" s="50">
        <v>225</v>
      </c>
      <c r="B237" s="85" t="s">
        <v>492</v>
      </c>
      <c r="C237" s="85" t="s">
        <v>493</v>
      </c>
      <c r="D237" s="85">
        <v>648</v>
      </c>
      <c r="E237" s="85">
        <v>648</v>
      </c>
      <c r="F237" s="97">
        <f t="shared" si="4"/>
        <v>0.0005026327718428845</v>
      </c>
    </row>
    <row r="238" spans="1:6" ht="13.5">
      <c r="A238" s="50">
        <v>226</v>
      </c>
      <c r="B238" s="85" t="s">
        <v>429</v>
      </c>
      <c r="C238" s="85" t="s">
        <v>430</v>
      </c>
      <c r="D238" s="85">
        <v>640</v>
      </c>
      <c r="E238" s="85">
        <v>640</v>
      </c>
      <c r="F238" s="97">
        <f t="shared" si="4"/>
        <v>0.0004964274289806267</v>
      </c>
    </row>
    <row r="239" spans="1:6" ht="13.5">
      <c r="A239" s="50">
        <v>227</v>
      </c>
      <c r="B239" s="85" t="s">
        <v>750</v>
      </c>
      <c r="C239" s="85" t="s">
        <v>751</v>
      </c>
      <c r="D239" s="85">
        <v>600</v>
      </c>
      <c r="E239" s="85">
        <v>600</v>
      </c>
      <c r="F239" s="97">
        <f t="shared" si="4"/>
        <v>0.00046540071466933747</v>
      </c>
    </row>
    <row r="240" spans="1:6" ht="13.5">
      <c r="A240" s="50">
        <v>228</v>
      </c>
      <c r="B240" s="85" t="s">
        <v>186</v>
      </c>
      <c r="C240" s="85" t="s">
        <v>187</v>
      </c>
      <c r="D240" s="85">
        <v>522</v>
      </c>
      <c r="E240" s="85">
        <v>522</v>
      </c>
      <c r="F240" s="97">
        <f t="shared" si="4"/>
        <v>0.0004048986217623236</v>
      </c>
    </row>
    <row r="241" spans="1:6" ht="13.5">
      <c r="A241" s="50">
        <v>229</v>
      </c>
      <c r="B241" s="85" t="s">
        <v>752</v>
      </c>
      <c r="C241" s="85" t="s">
        <v>753</v>
      </c>
      <c r="D241" s="85">
        <v>514</v>
      </c>
      <c r="E241" s="85">
        <v>514</v>
      </c>
      <c r="F241" s="97">
        <f t="shared" si="4"/>
        <v>0.00039869327890006573</v>
      </c>
    </row>
    <row r="242" spans="1:6" ht="13.5">
      <c r="A242" s="50">
        <v>230</v>
      </c>
      <c r="B242" s="85" t="s">
        <v>110</v>
      </c>
      <c r="C242" s="85" t="s">
        <v>18</v>
      </c>
      <c r="D242" s="85">
        <v>500</v>
      </c>
      <c r="E242" s="85"/>
      <c r="F242" s="97">
        <f t="shared" si="4"/>
        <v>0.00038783392889111455</v>
      </c>
    </row>
    <row r="243" spans="1:6" ht="13.5">
      <c r="A243" s="50">
        <v>231</v>
      </c>
      <c r="B243" s="85" t="s">
        <v>468</v>
      </c>
      <c r="C243" s="85" t="s">
        <v>469</v>
      </c>
      <c r="D243" s="85">
        <v>500</v>
      </c>
      <c r="E243" s="85">
        <v>500</v>
      </c>
      <c r="F243" s="97">
        <f t="shared" si="4"/>
        <v>0.00038783392889111455</v>
      </c>
    </row>
    <row r="244" spans="1:6" ht="13.5">
      <c r="A244" s="50">
        <v>232</v>
      </c>
      <c r="B244" s="85" t="s">
        <v>575</v>
      </c>
      <c r="C244" s="85" t="s">
        <v>576</v>
      </c>
      <c r="D244" s="85">
        <v>500</v>
      </c>
      <c r="E244" s="85">
        <v>500</v>
      </c>
      <c r="F244" s="97">
        <f t="shared" si="4"/>
        <v>0.00038783392889111455</v>
      </c>
    </row>
    <row r="245" spans="1:6" ht="13.5">
      <c r="A245" s="50">
        <v>233</v>
      </c>
      <c r="B245" s="85" t="s">
        <v>213</v>
      </c>
      <c r="C245" s="85" t="s">
        <v>214</v>
      </c>
      <c r="D245" s="85">
        <v>500</v>
      </c>
      <c r="E245" s="85">
        <v>500</v>
      </c>
      <c r="F245" s="97">
        <f t="shared" si="4"/>
        <v>0.00038783392889111455</v>
      </c>
    </row>
    <row r="246" spans="1:6" ht="13.5">
      <c r="A246" s="50">
        <v>234</v>
      </c>
      <c r="B246" s="85" t="s">
        <v>50</v>
      </c>
      <c r="C246" s="85" t="s">
        <v>51</v>
      </c>
      <c r="D246" s="85">
        <v>500</v>
      </c>
      <c r="E246" s="85">
        <v>500</v>
      </c>
      <c r="F246" s="97">
        <f t="shared" si="4"/>
        <v>0.00038783392889111455</v>
      </c>
    </row>
    <row r="247" spans="1:6" ht="13.5">
      <c r="A247" s="50">
        <v>235</v>
      </c>
      <c r="B247" s="85" t="s">
        <v>52</v>
      </c>
      <c r="C247" s="85" t="s">
        <v>53</v>
      </c>
      <c r="D247" s="85">
        <v>500</v>
      </c>
      <c r="E247" s="85">
        <v>500</v>
      </c>
      <c r="F247" s="97">
        <f t="shared" si="4"/>
        <v>0.00038783392889111455</v>
      </c>
    </row>
    <row r="248" spans="1:6" ht="13.5">
      <c r="A248" s="50">
        <v>236</v>
      </c>
      <c r="B248" s="85" t="s">
        <v>423</v>
      </c>
      <c r="C248" s="85" t="s">
        <v>424</v>
      </c>
      <c r="D248" s="85">
        <v>500</v>
      </c>
      <c r="E248" s="85">
        <v>500</v>
      </c>
      <c r="F248" s="97">
        <f t="shared" si="4"/>
        <v>0.00038783392889111455</v>
      </c>
    </row>
    <row r="249" spans="1:6" ht="13.5">
      <c r="A249" s="50">
        <v>237</v>
      </c>
      <c r="B249" s="85" t="s">
        <v>754</v>
      </c>
      <c r="C249" s="85" t="s">
        <v>755</v>
      </c>
      <c r="D249" s="85">
        <v>500</v>
      </c>
      <c r="E249" s="85">
        <v>500</v>
      </c>
      <c r="F249" s="97">
        <f t="shared" si="4"/>
        <v>0.00038783392889111455</v>
      </c>
    </row>
    <row r="250" spans="1:6" ht="13.5">
      <c r="A250" s="50">
        <v>238</v>
      </c>
      <c r="B250" s="85" t="s">
        <v>152</v>
      </c>
      <c r="C250" s="85" t="s">
        <v>153</v>
      </c>
      <c r="D250" s="85">
        <v>500</v>
      </c>
      <c r="E250" s="85">
        <v>500</v>
      </c>
      <c r="F250" s="97">
        <f t="shared" si="4"/>
        <v>0.00038783392889111455</v>
      </c>
    </row>
    <row r="251" spans="1:6" ht="13.5">
      <c r="A251" s="50">
        <v>239</v>
      </c>
      <c r="B251" s="85" t="s">
        <v>172</v>
      </c>
      <c r="C251" s="85" t="s">
        <v>173</v>
      </c>
      <c r="D251" s="85">
        <v>500</v>
      </c>
      <c r="E251" s="85">
        <v>500</v>
      </c>
      <c r="F251" s="97">
        <f t="shared" si="4"/>
        <v>0.00038783392889111455</v>
      </c>
    </row>
    <row r="252" spans="1:6" ht="13.5">
      <c r="A252" s="50">
        <v>240</v>
      </c>
      <c r="B252" s="85" t="s">
        <v>199</v>
      </c>
      <c r="C252" s="85" t="s">
        <v>200</v>
      </c>
      <c r="D252" s="85">
        <v>500</v>
      </c>
      <c r="E252" s="85">
        <v>500</v>
      </c>
      <c r="F252" s="97">
        <f t="shared" si="4"/>
        <v>0.00038783392889111455</v>
      </c>
    </row>
    <row r="253" spans="1:6" ht="13.5">
      <c r="A253" s="50">
        <v>241</v>
      </c>
      <c r="B253" s="85" t="s">
        <v>756</v>
      </c>
      <c r="C253" s="85" t="s">
        <v>757</v>
      </c>
      <c r="D253" s="85">
        <v>500</v>
      </c>
      <c r="E253" s="85">
        <v>500</v>
      </c>
      <c r="F253" s="97">
        <f t="shared" si="4"/>
        <v>0.00038783392889111455</v>
      </c>
    </row>
    <row r="254" spans="1:6" ht="13.5">
      <c r="A254" s="50">
        <v>242</v>
      </c>
      <c r="B254" s="85" t="s">
        <v>577</v>
      </c>
      <c r="C254" s="85" t="s">
        <v>578</v>
      </c>
      <c r="D254" s="85">
        <v>500</v>
      </c>
      <c r="E254" s="85">
        <v>500</v>
      </c>
      <c r="F254" s="97">
        <f t="shared" si="4"/>
        <v>0.00038783392889111455</v>
      </c>
    </row>
    <row r="255" spans="1:6" ht="13.5">
      <c r="A255" s="50">
        <v>243</v>
      </c>
      <c r="B255" s="85" t="s">
        <v>268</v>
      </c>
      <c r="C255" s="85" t="s">
        <v>269</v>
      </c>
      <c r="D255" s="85">
        <v>500</v>
      </c>
      <c r="E255" s="85">
        <v>500</v>
      </c>
      <c r="F255" s="97">
        <f t="shared" si="4"/>
        <v>0.00038783392889111455</v>
      </c>
    </row>
    <row r="256" spans="1:6" ht="13.5">
      <c r="A256" s="50">
        <v>244</v>
      </c>
      <c r="B256" s="85" t="s">
        <v>621</v>
      </c>
      <c r="C256" s="85" t="s">
        <v>622</v>
      </c>
      <c r="D256" s="85">
        <v>498</v>
      </c>
      <c r="E256" s="85">
        <v>498</v>
      </c>
      <c r="F256" s="97">
        <f t="shared" si="4"/>
        <v>0.0003862825931755501</v>
      </c>
    </row>
    <row r="257" spans="1:6" ht="13.5">
      <c r="A257" s="50">
        <v>245</v>
      </c>
      <c r="B257" s="85" t="s">
        <v>46</v>
      </c>
      <c r="C257" s="85" t="s">
        <v>47</v>
      </c>
      <c r="D257" s="85">
        <v>480</v>
      </c>
      <c r="E257" s="85">
        <v>480</v>
      </c>
      <c r="F257" s="97">
        <f t="shared" si="4"/>
        <v>0.00037232057173546993</v>
      </c>
    </row>
    <row r="258" spans="1:6" ht="13.5">
      <c r="A258" s="50">
        <v>246</v>
      </c>
      <c r="B258" s="85" t="s">
        <v>203</v>
      </c>
      <c r="C258" s="85" t="s">
        <v>204</v>
      </c>
      <c r="D258" s="85">
        <v>480</v>
      </c>
      <c r="E258" s="85">
        <v>480</v>
      </c>
      <c r="F258" s="97">
        <f t="shared" si="4"/>
        <v>0.00037232057173546993</v>
      </c>
    </row>
    <row r="259" spans="1:6" ht="13.5">
      <c r="A259" s="50">
        <v>247</v>
      </c>
      <c r="B259" s="85" t="s">
        <v>623</v>
      </c>
      <c r="C259" s="85" t="s">
        <v>624</v>
      </c>
      <c r="D259" s="85">
        <v>450</v>
      </c>
      <c r="E259" s="85">
        <v>450</v>
      </c>
      <c r="F259" s="97">
        <f t="shared" si="4"/>
        <v>0.0003490505360020031</v>
      </c>
    </row>
    <row r="260" spans="1:6" ht="13.5">
      <c r="A260" s="50">
        <v>248</v>
      </c>
      <c r="B260" s="85" t="s">
        <v>158</v>
      </c>
      <c r="C260" s="85" t="s">
        <v>159</v>
      </c>
      <c r="D260" s="85">
        <v>450</v>
      </c>
      <c r="E260" s="85">
        <v>450</v>
      </c>
      <c r="F260" s="97">
        <f t="shared" si="4"/>
        <v>0.0003490505360020031</v>
      </c>
    </row>
    <row r="261" spans="1:6" ht="13.5">
      <c r="A261" s="50">
        <v>249</v>
      </c>
      <c r="B261" s="85" t="s">
        <v>164</v>
      </c>
      <c r="C261" s="85" t="s">
        <v>165</v>
      </c>
      <c r="D261" s="85">
        <v>420</v>
      </c>
      <c r="E261" s="85">
        <v>420</v>
      </c>
      <c r="F261" s="97">
        <f aca="true" t="shared" si="5" ref="F261:F319">D261/128921160*100</f>
        <v>0.0003257805002685362</v>
      </c>
    </row>
    <row r="262" spans="1:6" ht="13.5">
      <c r="A262" s="50">
        <v>250</v>
      </c>
      <c r="B262" s="85" t="s">
        <v>205</v>
      </c>
      <c r="C262" s="85" t="s">
        <v>206</v>
      </c>
      <c r="D262" s="85">
        <v>400</v>
      </c>
      <c r="E262" s="85">
        <v>400</v>
      </c>
      <c r="F262" s="97">
        <f t="shared" si="5"/>
        <v>0.00031026714311289163</v>
      </c>
    </row>
    <row r="263" spans="1:6" ht="13.5">
      <c r="A263" s="50">
        <v>251</v>
      </c>
      <c r="B263" s="85" t="s">
        <v>129</v>
      </c>
      <c r="C263" s="85" t="s">
        <v>130</v>
      </c>
      <c r="D263" s="85">
        <v>350</v>
      </c>
      <c r="E263" s="85">
        <v>350</v>
      </c>
      <c r="F263" s="97">
        <f t="shared" si="5"/>
        <v>0.00027148375022378017</v>
      </c>
    </row>
    <row r="264" spans="1:6" ht="13.5">
      <c r="A264" s="50">
        <v>252</v>
      </c>
      <c r="B264" s="85" t="s">
        <v>405</v>
      </c>
      <c r="C264" s="85" t="s">
        <v>406</v>
      </c>
      <c r="D264" s="85">
        <v>350</v>
      </c>
      <c r="E264" s="85">
        <v>350</v>
      </c>
      <c r="F264" s="97">
        <f t="shared" si="5"/>
        <v>0.00027148375022378017</v>
      </c>
    </row>
    <row r="265" spans="1:6" ht="13.5">
      <c r="A265" s="50">
        <v>253</v>
      </c>
      <c r="B265" s="85" t="s">
        <v>758</v>
      </c>
      <c r="C265" s="85" t="s">
        <v>759</v>
      </c>
      <c r="D265" s="85">
        <v>350</v>
      </c>
      <c r="E265" s="85">
        <v>350</v>
      </c>
      <c r="F265" s="97">
        <f t="shared" si="5"/>
        <v>0.00027148375022378017</v>
      </c>
    </row>
    <row r="266" spans="1:6" ht="13.5">
      <c r="A266" s="50">
        <v>254</v>
      </c>
      <c r="B266" s="85" t="s">
        <v>760</v>
      </c>
      <c r="C266" s="85" t="s">
        <v>761</v>
      </c>
      <c r="D266" s="85">
        <v>350</v>
      </c>
      <c r="E266" s="85">
        <v>350</v>
      </c>
      <c r="F266" s="97">
        <f t="shared" si="5"/>
        <v>0.00027148375022378017</v>
      </c>
    </row>
    <row r="267" spans="1:6" ht="13.5">
      <c r="A267" s="50">
        <v>255</v>
      </c>
      <c r="B267" s="85" t="s">
        <v>762</v>
      </c>
      <c r="C267" s="85" t="s">
        <v>763</v>
      </c>
      <c r="D267" s="85">
        <v>344</v>
      </c>
      <c r="E267" s="85">
        <v>344</v>
      </c>
      <c r="F267" s="97">
        <f t="shared" si="5"/>
        <v>0.0002668297430770868</v>
      </c>
    </row>
    <row r="268" spans="1:6" ht="13.5">
      <c r="A268" s="50">
        <v>256</v>
      </c>
      <c r="B268" s="85" t="s">
        <v>252</v>
      </c>
      <c r="C268" s="85" t="s">
        <v>253</v>
      </c>
      <c r="D268" s="85">
        <v>300</v>
      </c>
      <c r="E268" s="85">
        <v>300</v>
      </c>
      <c r="F268" s="97">
        <f t="shared" si="5"/>
        <v>0.00023270035733466874</v>
      </c>
    </row>
    <row r="269" spans="1:6" ht="13.5">
      <c r="A269" s="50">
        <v>257</v>
      </c>
      <c r="B269" s="85" t="s">
        <v>44</v>
      </c>
      <c r="C269" s="85" t="s">
        <v>45</v>
      </c>
      <c r="D269" s="85">
        <v>300</v>
      </c>
      <c r="E269" s="85">
        <v>300</v>
      </c>
      <c r="F269" s="97">
        <f t="shared" si="5"/>
        <v>0.00023270035733466874</v>
      </c>
    </row>
    <row r="270" spans="1:6" ht="13.5">
      <c r="A270" s="50">
        <v>258</v>
      </c>
      <c r="B270" s="85" t="s">
        <v>764</v>
      </c>
      <c r="C270" s="85" t="s">
        <v>765</v>
      </c>
      <c r="D270" s="85">
        <v>300</v>
      </c>
      <c r="E270" s="85">
        <v>300</v>
      </c>
      <c r="F270" s="97">
        <f t="shared" si="5"/>
        <v>0.00023270035733466874</v>
      </c>
    </row>
    <row r="271" spans="1:6" ht="13.5">
      <c r="A271" s="50">
        <v>259</v>
      </c>
      <c r="B271" s="85" t="s">
        <v>207</v>
      </c>
      <c r="C271" s="85" t="s">
        <v>208</v>
      </c>
      <c r="D271" s="85">
        <v>300</v>
      </c>
      <c r="E271" s="85">
        <v>300</v>
      </c>
      <c r="F271" s="97">
        <f t="shared" si="5"/>
        <v>0.00023270035733466874</v>
      </c>
    </row>
    <row r="272" spans="1:6" ht="13.5">
      <c r="A272" s="50">
        <v>260</v>
      </c>
      <c r="B272" s="85" t="s">
        <v>223</v>
      </c>
      <c r="C272" s="85" t="s">
        <v>224</v>
      </c>
      <c r="D272" s="85">
        <v>300</v>
      </c>
      <c r="E272" s="85">
        <v>300</v>
      </c>
      <c r="F272" s="97">
        <f t="shared" si="5"/>
        <v>0.00023270035733466874</v>
      </c>
    </row>
    <row r="273" spans="1:6" ht="13.5">
      <c r="A273" s="50">
        <v>261</v>
      </c>
      <c r="B273" s="85" t="s">
        <v>494</v>
      </c>
      <c r="C273" s="85" t="s">
        <v>495</v>
      </c>
      <c r="D273" s="85">
        <v>280</v>
      </c>
      <c r="E273" s="85">
        <v>280</v>
      </c>
      <c r="F273" s="97">
        <f t="shared" si="5"/>
        <v>0.00021718700017902415</v>
      </c>
    </row>
    <row r="274" spans="1:6" ht="13.5">
      <c r="A274" s="50">
        <v>262</v>
      </c>
      <c r="B274" s="85" t="s">
        <v>211</v>
      </c>
      <c r="C274" s="85" t="s">
        <v>212</v>
      </c>
      <c r="D274" s="85">
        <v>280</v>
      </c>
      <c r="E274" s="85">
        <v>280</v>
      </c>
      <c r="F274" s="97">
        <f t="shared" si="5"/>
        <v>0.00021718700017902415</v>
      </c>
    </row>
    <row r="275" spans="1:6" ht="13.5">
      <c r="A275" s="50">
        <v>263</v>
      </c>
      <c r="B275" s="85" t="s">
        <v>154</v>
      </c>
      <c r="C275" s="85" t="s">
        <v>155</v>
      </c>
      <c r="D275" s="85">
        <v>250</v>
      </c>
      <c r="E275" s="85">
        <v>250</v>
      </c>
      <c r="F275" s="97">
        <f t="shared" si="5"/>
        <v>0.00019391696444555728</v>
      </c>
    </row>
    <row r="276" spans="1:6" ht="13.5">
      <c r="A276" s="50">
        <v>264</v>
      </c>
      <c r="B276" s="85" t="s">
        <v>535</v>
      </c>
      <c r="C276" s="85" t="s">
        <v>536</v>
      </c>
      <c r="D276" s="85">
        <v>250</v>
      </c>
      <c r="E276" s="85">
        <v>250</v>
      </c>
      <c r="F276" s="97">
        <f t="shared" si="5"/>
        <v>0.00019391696444555728</v>
      </c>
    </row>
    <row r="277" spans="1:6" ht="13.5">
      <c r="A277" s="50">
        <v>265</v>
      </c>
      <c r="B277" s="85" t="s">
        <v>442</v>
      </c>
      <c r="C277" s="85" t="s">
        <v>443</v>
      </c>
      <c r="D277" s="85">
        <v>250</v>
      </c>
      <c r="E277" s="85">
        <v>250</v>
      </c>
      <c r="F277" s="97">
        <f t="shared" si="5"/>
        <v>0.00019391696444555728</v>
      </c>
    </row>
    <row r="278" spans="1:6" ht="13.5">
      <c r="A278" s="50">
        <v>266</v>
      </c>
      <c r="B278" s="85" t="s">
        <v>482</v>
      </c>
      <c r="C278" s="85" t="s">
        <v>483</v>
      </c>
      <c r="D278" s="85">
        <v>250</v>
      </c>
      <c r="E278" s="85">
        <v>250</v>
      </c>
      <c r="F278" s="97">
        <f t="shared" si="5"/>
        <v>0.00019391696444555728</v>
      </c>
    </row>
    <row r="279" spans="1:6" ht="13.5">
      <c r="A279" s="50">
        <v>267</v>
      </c>
      <c r="B279" s="85" t="s">
        <v>766</v>
      </c>
      <c r="C279" s="85" t="s">
        <v>767</v>
      </c>
      <c r="D279" s="85">
        <v>250</v>
      </c>
      <c r="E279" s="85">
        <v>250</v>
      </c>
      <c r="F279" s="97">
        <f t="shared" si="5"/>
        <v>0.00019391696444555728</v>
      </c>
    </row>
    <row r="280" spans="1:6" ht="13.5">
      <c r="A280" s="50">
        <v>268</v>
      </c>
      <c r="B280" s="85" t="s">
        <v>500</v>
      </c>
      <c r="C280" s="85" t="s">
        <v>501</v>
      </c>
      <c r="D280" s="85">
        <v>250</v>
      </c>
      <c r="E280" s="85">
        <v>250</v>
      </c>
      <c r="F280" s="97">
        <f t="shared" si="5"/>
        <v>0.00019391696444555728</v>
      </c>
    </row>
    <row r="281" spans="1:6" ht="13.5">
      <c r="A281" s="50">
        <v>269</v>
      </c>
      <c r="B281" s="85" t="s">
        <v>133</v>
      </c>
      <c r="C281" s="85" t="s">
        <v>134</v>
      </c>
      <c r="D281" s="85">
        <v>250</v>
      </c>
      <c r="E281" s="85">
        <v>250</v>
      </c>
      <c r="F281" s="97">
        <f t="shared" si="5"/>
        <v>0.00019391696444555728</v>
      </c>
    </row>
    <row r="282" spans="1:6" ht="13.5">
      <c r="A282" s="50">
        <v>270</v>
      </c>
      <c r="B282" s="85" t="s">
        <v>768</v>
      </c>
      <c r="C282" s="85" t="s">
        <v>769</v>
      </c>
      <c r="D282" s="85">
        <v>250</v>
      </c>
      <c r="E282" s="85">
        <v>250</v>
      </c>
      <c r="F282" s="97">
        <f t="shared" si="5"/>
        <v>0.00019391696444555728</v>
      </c>
    </row>
    <row r="283" spans="1:6" ht="13.5">
      <c r="A283" s="50">
        <v>271</v>
      </c>
      <c r="B283" s="85" t="s">
        <v>150</v>
      </c>
      <c r="C283" s="85" t="s">
        <v>151</v>
      </c>
      <c r="D283" s="85">
        <v>250</v>
      </c>
      <c r="E283" s="85">
        <v>250</v>
      </c>
      <c r="F283" s="97">
        <f t="shared" si="5"/>
        <v>0.00019391696444555728</v>
      </c>
    </row>
    <row r="284" spans="1:6" ht="13.5">
      <c r="A284" s="50">
        <v>272</v>
      </c>
      <c r="B284" s="85" t="s">
        <v>195</v>
      </c>
      <c r="C284" s="85" t="s">
        <v>196</v>
      </c>
      <c r="D284" s="85">
        <v>250</v>
      </c>
      <c r="E284" s="85">
        <v>250</v>
      </c>
      <c r="F284" s="97">
        <f t="shared" si="5"/>
        <v>0.00019391696444555728</v>
      </c>
    </row>
    <row r="285" spans="1:6" ht="13.5">
      <c r="A285" s="50">
        <v>273</v>
      </c>
      <c r="B285" s="85" t="s">
        <v>770</v>
      </c>
      <c r="C285" s="85" t="s">
        <v>771</v>
      </c>
      <c r="D285" s="85">
        <v>250</v>
      </c>
      <c r="E285" s="85">
        <v>250</v>
      </c>
      <c r="F285" s="97">
        <f t="shared" si="5"/>
        <v>0.00019391696444555728</v>
      </c>
    </row>
    <row r="286" spans="1:6" ht="13.5">
      <c r="A286" s="50">
        <v>274</v>
      </c>
      <c r="B286" s="85" t="s">
        <v>127</v>
      </c>
      <c r="C286" s="85" t="s">
        <v>128</v>
      </c>
      <c r="D286" s="85">
        <v>233</v>
      </c>
      <c r="E286" s="85">
        <v>233</v>
      </c>
      <c r="F286" s="97">
        <f t="shared" si="5"/>
        <v>0.00018073061086325938</v>
      </c>
    </row>
    <row r="287" spans="1:6" ht="13.5">
      <c r="A287" s="50">
        <v>275</v>
      </c>
      <c r="B287" s="85" t="s">
        <v>168</v>
      </c>
      <c r="C287" s="85" t="s">
        <v>169</v>
      </c>
      <c r="D287" s="85">
        <v>230</v>
      </c>
      <c r="E287" s="85">
        <v>230</v>
      </c>
      <c r="F287" s="97">
        <f t="shared" si="5"/>
        <v>0.00017840360728991269</v>
      </c>
    </row>
    <row r="288" spans="1:6" ht="13.5">
      <c r="A288" s="50">
        <v>276</v>
      </c>
      <c r="B288" s="85" t="s">
        <v>462</v>
      </c>
      <c r="C288" s="85" t="s">
        <v>463</v>
      </c>
      <c r="D288" s="85">
        <v>220</v>
      </c>
      <c r="E288" s="85">
        <v>220</v>
      </c>
      <c r="F288" s="97">
        <f t="shared" si="5"/>
        <v>0.0001706469287120904</v>
      </c>
    </row>
    <row r="289" spans="1:6" ht="13.5">
      <c r="A289" s="50">
        <v>277</v>
      </c>
      <c r="B289" s="85" t="s">
        <v>772</v>
      </c>
      <c r="C289" s="85" t="s">
        <v>135</v>
      </c>
      <c r="D289" s="85">
        <v>200</v>
      </c>
      <c r="E289" s="85">
        <v>200</v>
      </c>
      <c r="F289" s="97">
        <f t="shared" si="5"/>
        <v>0.00015513357155644582</v>
      </c>
    </row>
    <row r="290" spans="1:6" ht="13.5">
      <c r="A290" s="50">
        <v>278</v>
      </c>
      <c r="B290" s="85" t="s">
        <v>419</v>
      </c>
      <c r="C290" s="85" t="s">
        <v>420</v>
      </c>
      <c r="D290" s="85">
        <v>200</v>
      </c>
      <c r="E290" s="85">
        <v>200</v>
      </c>
      <c r="F290" s="97">
        <f t="shared" si="5"/>
        <v>0.00015513357155644582</v>
      </c>
    </row>
    <row r="291" spans="1:6" ht="13.5">
      <c r="A291" s="50">
        <v>279</v>
      </c>
      <c r="B291" s="85" t="s">
        <v>773</v>
      </c>
      <c r="C291" s="85" t="s">
        <v>774</v>
      </c>
      <c r="D291" s="85">
        <v>200</v>
      </c>
      <c r="E291" s="85">
        <v>200</v>
      </c>
      <c r="F291" s="97">
        <f t="shared" si="5"/>
        <v>0.00015513357155644582</v>
      </c>
    </row>
    <row r="292" spans="1:6" ht="13.5">
      <c r="A292" s="50">
        <v>280</v>
      </c>
      <c r="B292" s="85" t="s">
        <v>156</v>
      </c>
      <c r="C292" s="85" t="s">
        <v>157</v>
      </c>
      <c r="D292" s="85">
        <v>200</v>
      </c>
      <c r="E292" s="85">
        <v>200</v>
      </c>
      <c r="F292" s="97">
        <f t="shared" si="5"/>
        <v>0.00015513357155644582</v>
      </c>
    </row>
    <row r="293" spans="1:6" ht="13.5">
      <c r="A293" s="50">
        <v>281</v>
      </c>
      <c r="B293" s="85" t="s">
        <v>775</v>
      </c>
      <c r="C293" s="85" t="s">
        <v>776</v>
      </c>
      <c r="D293" s="85">
        <v>200</v>
      </c>
      <c r="E293" s="85">
        <v>200</v>
      </c>
      <c r="F293" s="97">
        <f t="shared" si="5"/>
        <v>0.00015513357155644582</v>
      </c>
    </row>
    <row r="294" spans="1:6" ht="13.5">
      <c r="A294" s="50">
        <v>282</v>
      </c>
      <c r="B294" s="85" t="s">
        <v>581</v>
      </c>
      <c r="C294" s="85" t="s">
        <v>582</v>
      </c>
      <c r="D294" s="85">
        <v>175</v>
      </c>
      <c r="E294" s="85">
        <v>175</v>
      </c>
      <c r="F294" s="97">
        <f t="shared" si="5"/>
        <v>0.00013574187511189008</v>
      </c>
    </row>
    <row r="295" spans="1:6" ht="13.5">
      <c r="A295" s="50">
        <v>283</v>
      </c>
      <c r="B295" s="85" t="s">
        <v>777</v>
      </c>
      <c r="C295" s="85" t="s">
        <v>778</v>
      </c>
      <c r="D295" s="85">
        <v>175</v>
      </c>
      <c r="E295" s="85">
        <v>175</v>
      </c>
      <c r="F295" s="97">
        <f t="shared" si="5"/>
        <v>0.00013574187511189008</v>
      </c>
    </row>
    <row r="296" spans="1:6" ht="13.5">
      <c r="A296" s="50">
        <v>284</v>
      </c>
      <c r="B296" s="85" t="s">
        <v>162</v>
      </c>
      <c r="C296" s="85" t="s">
        <v>163</v>
      </c>
      <c r="D296" s="85">
        <v>150</v>
      </c>
      <c r="E296" s="85">
        <v>150</v>
      </c>
      <c r="F296" s="97">
        <f t="shared" si="5"/>
        <v>0.00011635017866733437</v>
      </c>
    </row>
    <row r="297" spans="1:6" ht="13.5">
      <c r="A297" s="50">
        <v>285</v>
      </c>
      <c r="B297" s="85" t="s">
        <v>215</v>
      </c>
      <c r="C297" s="85" t="s">
        <v>216</v>
      </c>
      <c r="D297" s="85">
        <v>140</v>
      </c>
      <c r="E297" s="85">
        <v>140</v>
      </c>
      <c r="F297" s="97">
        <f t="shared" si="5"/>
        <v>0.00010859350008951207</v>
      </c>
    </row>
    <row r="298" spans="1:6" ht="13.5">
      <c r="A298" s="50">
        <v>286</v>
      </c>
      <c r="B298" s="85" t="s">
        <v>779</v>
      </c>
      <c r="C298" s="85" t="s">
        <v>780</v>
      </c>
      <c r="D298" s="85">
        <v>125</v>
      </c>
      <c r="E298" s="85">
        <v>125</v>
      </c>
      <c r="F298" s="97">
        <f t="shared" si="5"/>
        <v>9.695848222277864E-05</v>
      </c>
    </row>
    <row r="299" spans="1:6" ht="13.5">
      <c r="A299" s="50">
        <v>287</v>
      </c>
      <c r="B299" s="85" t="s">
        <v>432</v>
      </c>
      <c r="C299" s="85" t="s">
        <v>433</v>
      </c>
      <c r="D299" s="85">
        <v>100</v>
      </c>
      <c r="E299" s="85">
        <v>100</v>
      </c>
      <c r="F299" s="97">
        <f t="shared" si="5"/>
        <v>7.756678577822291E-05</v>
      </c>
    </row>
    <row r="300" spans="1:6" ht="13.5">
      <c r="A300" s="50">
        <v>288</v>
      </c>
      <c r="B300" s="85" t="s">
        <v>502</v>
      </c>
      <c r="C300" s="85" t="s">
        <v>503</v>
      </c>
      <c r="D300" s="85">
        <v>100</v>
      </c>
      <c r="E300" s="85">
        <v>100</v>
      </c>
      <c r="F300" s="97">
        <f t="shared" si="5"/>
        <v>7.756678577822291E-05</v>
      </c>
    </row>
    <row r="301" spans="1:6" ht="13.5">
      <c r="A301" s="50">
        <v>289</v>
      </c>
      <c r="B301" s="85" t="s">
        <v>48</v>
      </c>
      <c r="C301" s="85" t="s">
        <v>49</v>
      </c>
      <c r="D301" s="85">
        <v>100</v>
      </c>
      <c r="E301" s="85">
        <v>100</v>
      </c>
      <c r="F301" s="97">
        <f t="shared" si="5"/>
        <v>7.756678577822291E-05</v>
      </c>
    </row>
    <row r="302" spans="1:6" ht="13.5">
      <c r="A302" s="50">
        <v>290</v>
      </c>
      <c r="B302" s="85" t="s">
        <v>781</v>
      </c>
      <c r="C302" s="85" t="s">
        <v>782</v>
      </c>
      <c r="D302" s="85">
        <v>100</v>
      </c>
      <c r="E302" s="85">
        <v>100</v>
      </c>
      <c r="F302" s="97">
        <f t="shared" si="5"/>
        <v>7.756678577822291E-05</v>
      </c>
    </row>
    <row r="303" spans="1:6" ht="13.5">
      <c r="A303" s="50">
        <v>291</v>
      </c>
      <c r="B303" s="85" t="s">
        <v>131</v>
      </c>
      <c r="C303" s="85" t="s">
        <v>132</v>
      </c>
      <c r="D303" s="85">
        <v>100</v>
      </c>
      <c r="E303" s="85">
        <v>100</v>
      </c>
      <c r="F303" s="97">
        <f t="shared" si="5"/>
        <v>7.756678577822291E-05</v>
      </c>
    </row>
    <row r="304" spans="1:6" ht="13.5">
      <c r="A304" s="50">
        <v>292</v>
      </c>
      <c r="B304" s="85" t="s">
        <v>182</v>
      </c>
      <c r="C304" s="85" t="s">
        <v>183</v>
      </c>
      <c r="D304" s="85">
        <v>100</v>
      </c>
      <c r="E304" s="85">
        <v>100</v>
      </c>
      <c r="F304" s="97">
        <f t="shared" si="5"/>
        <v>7.756678577822291E-05</v>
      </c>
    </row>
    <row r="305" spans="1:6" ht="13.5">
      <c r="A305" s="50">
        <v>293</v>
      </c>
      <c r="B305" s="85" t="s">
        <v>231</v>
      </c>
      <c r="C305" s="85" t="s">
        <v>232</v>
      </c>
      <c r="D305" s="85">
        <v>100</v>
      </c>
      <c r="E305" s="85">
        <v>100</v>
      </c>
      <c r="F305" s="97">
        <f t="shared" si="5"/>
        <v>7.756678577822291E-05</v>
      </c>
    </row>
    <row r="306" spans="1:6" ht="13.5">
      <c r="A306" s="50">
        <v>294</v>
      </c>
      <c r="B306" s="85" t="s">
        <v>188</v>
      </c>
      <c r="C306" s="85" t="s">
        <v>187</v>
      </c>
      <c r="D306" s="85">
        <v>58</v>
      </c>
      <c r="E306" s="85">
        <v>58</v>
      </c>
      <c r="F306" s="97">
        <f t="shared" si="5"/>
        <v>4.498873575136929E-05</v>
      </c>
    </row>
    <row r="307" spans="1:6" ht="13.5">
      <c r="A307" s="50">
        <v>295</v>
      </c>
      <c r="B307" s="85" t="s">
        <v>219</v>
      </c>
      <c r="C307" s="85" t="s">
        <v>220</v>
      </c>
      <c r="D307" s="85">
        <v>20</v>
      </c>
      <c r="E307" s="85">
        <v>20</v>
      </c>
      <c r="F307" s="97">
        <f t="shared" si="5"/>
        <v>1.5513357155644583E-05</v>
      </c>
    </row>
    <row r="308" spans="1:6" ht="13.5">
      <c r="A308" s="50">
        <v>296</v>
      </c>
      <c r="B308" s="85" t="s">
        <v>123</v>
      </c>
      <c r="C308" s="85" t="s">
        <v>124</v>
      </c>
      <c r="D308" s="85">
        <v>18</v>
      </c>
      <c r="E308" s="85">
        <v>18</v>
      </c>
      <c r="F308" s="97">
        <f t="shared" si="5"/>
        <v>1.3962021440080124E-05</v>
      </c>
    </row>
    <row r="309" spans="1:6" ht="13.5">
      <c r="A309" s="50">
        <v>297</v>
      </c>
      <c r="B309" s="85" t="s">
        <v>783</v>
      </c>
      <c r="C309" s="85" t="s">
        <v>784</v>
      </c>
      <c r="D309" s="85">
        <v>15</v>
      </c>
      <c r="E309" s="85">
        <v>15</v>
      </c>
      <c r="F309" s="97">
        <f t="shared" si="5"/>
        <v>1.1635017866733435E-05</v>
      </c>
    </row>
    <row r="310" spans="1:6" ht="13.5">
      <c r="A310" s="50">
        <v>298</v>
      </c>
      <c r="B310" s="85" t="s">
        <v>118</v>
      </c>
      <c r="C310" s="85" t="s">
        <v>117</v>
      </c>
      <c r="D310" s="85">
        <v>10</v>
      </c>
      <c r="E310" s="85">
        <v>10</v>
      </c>
      <c r="F310" s="97">
        <f t="shared" si="5"/>
        <v>7.756678577822291E-06</v>
      </c>
    </row>
    <row r="311" spans="1:6" ht="13.5">
      <c r="A311" s="50">
        <v>299</v>
      </c>
      <c r="B311" s="85" t="s">
        <v>116</v>
      </c>
      <c r="C311" s="85" t="s">
        <v>117</v>
      </c>
      <c r="D311" s="85">
        <v>10</v>
      </c>
      <c r="E311" s="85">
        <v>10</v>
      </c>
      <c r="F311" s="97">
        <f t="shared" si="5"/>
        <v>7.756678577822291E-06</v>
      </c>
    </row>
    <row r="312" spans="1:6" ht="13.5">
      <c r="A312" s="50">
        <v>300</v>
      </c>
      <c r="B312" s="85" t="s">
        <v>785</v>
      </c>
      <c r="C312" s="85" t="s">
        <v>786</v>
      </c>
      <c r="D312" s="85">
        <v>1</v>
      </c>
      <c r="E312" s="85">
        <v>1</v>
      </c>
      <c r="F312" s="97">
        <f t="shared" si="5"/>
        <v>7.756678577822291E-07</v>
      </c>
    </row>
    <row r="313" spans="1:6" ht="13.5">
      <c r="A313" s="50">
        <v>301</v>
      </c>
      <c r="B313" s="85" t="s">
        <v>174</v>
      </c>
      <c r="C313" s="85" t="s">
        <v>175</v>
      </c>
      <c r="D313" s="85">
        <v>1</v>
      </c>
      <c r="E313" s="85">
        <v>1</v>
      </c>
      <c r="F313" s="97">
        <f t="shared" si="5"/>
        <v>7.756678577822291E-07</v>
      </c>
    </row>
    <row r="314" spans="1:6" ht="15">
      <c r="A314" s="129" t="s">
        <v>334</v>
      </c>
      <c r="B314" s="129"/>
      <c r="C314" s="129"/>
      <c r="D314" s="83">
        <f>SUM(D105:D313)</f>
        <v>2045282</v>
      </c>
      <c r="E314" s="83">
        <f>SUM(E105:E313)</f>
        <v>736492</v>
      </c>
      <c r="F314" s="82">
        <f>SUM(F105:F313)</f>
        <v>1.586459507500552</v>
      </c>
    </row>
    <row r="315" spans="1:6" ht="15">
      <c r="A315" s="131" t="s">
        <v>391</v>
      </c>
      <c r="B315" s="131"/>
      <c r="C315" s="131"/>
      <c r="D315" s="131"/>
      <c r="E315" s="131"/>
      <c r="F315" s="131"/>
    </row>
    <row r="316" spans="1:6" ht="15">
      <c r="A316" s="51" t="s">
        <v>331</v>
      </c>
      <c r="B316" s="83" t="s">
        <v>373</v>
      </c>
      <c r="C316" s="84" t="s">
        <v>374</v>
      </c>
      <c r="D316" s="83" t="s">
        <v>281</v>
      </c>
      <c r="E316" s="83" t="s">
        <v>332</v>
      </c>
      <c r="F316" s="82" t="s">
        <v>333</v>
      </c>
    </row>
    <row r="317" spans="1:6" ht="13.5">
      <c r="A317" s="50">
        <v>302</v>
      </c>
      <c r="B317" s="85" t="s">
        <v>22</v>
      </c>
      <c r="C317" s="85" t="s">
        <v>23</v>
      </c>
      <c r="D317" s="85">
        <v>38310</v>
      </c>
      <c r="E317" s="85"/>
      <c r="F317" s="97">
        <f t="shared" si="5"/>
        <v>0.029715835631637197</v>
      </c>
    </row>
    <row r="318" spans="1:6" ht="13.5">
      <c r="A318" s="50">
        <v>303</v>
      </c>
      <c r="B318" s="85" t="s">
        <v>583</v>
      </c>
      <c r="C318" s="85" t="s">
        <v>584</v>
      </c>
      <c r="D318" s="85">
        <v>15000</v>
      </c>
      <c r="E318" s="85">
        <v>15000</v>
      </c>
      <c r="F318" s="97">
        <f t="shared" si="5"/>
        <v>0.011635017866733436</v>
      </c>
    </row>
    <row r="319" spans="1:6" ht="13.5">
      <c r="A319" s="50">
        <v>304</v>
      </c>
      <c r="B319" s="85" t="s">
        <v>472</v>
      </c>
      <c r="C319" s="85" t="s">
        <v>473</v>
      </c>
      <c r="D319" s="85">
        <v>2000</v>
      </c>
      <c r="E319" s="85">
        <v>2000</v>
      </c>
      <c r="F319" s="97">
        <f t="shared" si="5"/>
        <v>0.0015513357155644582</v>
      </c>
    </row>
    <row r="320" spans="1:6" ht="15">
      <c r="A320" s="129" t="s">
        <v>334</v>
      </c>
      <c r="B320" s="129"/>
      <c r="C320" s="129"/>
      <c r="D320" s="83">
        <f>SUM(D317:D319)</f>
        <v>55310</v>
      </c>
      <c r="E320" s="83">
        <f>SUM(E318:E319)</f>
        <v>17000</v>
      </c>
      <c r="F320" s="82">
        <f>SUM(F317:F319)</f>
        <v>0.042902189213935085</v>
      </c>
    </row>
    <row r="321" spans="1:6" ht="15">
      <c r="A321" s="129" t="s">
        <v>284</v>
      </c>
      <c r="B321" s="129"/>
      <c r="C321" s="129"/>
      <c r="D321" s="83">
        <f>D42+D63+D102++D314+D320</f>
        <v>2396927</v>
      </c>
      <c r="E321" s="83">
        <f>E42+E63+E102++E314+E320</f>
        <v>1049827</v>
      </c>
      <c r="F321" s="82">
        <f>F42+F63+F102++F314+F320</f>
        <v>1.8592192313503841</v>
      </c>
    </row>
  </sheetData>
  <sheetProtection/>
  <mergeCells count="10">
    <mergeCell ref="A321:C321"/>
    <mergeCell ref="A1:F1"/>
    <mergeCell ref="A320:C320"/>
    <mergeCell ref="A2:F2"/>
    <mergeCell ref="A43:F43"/>
    <mergeCell ref="A64:F64"/>
    <mergeCell ref="A102:C102"/>
    <mergeCell ref="A103:F103"/>
    <mergeCell ref="A314:C314"/>
    <mergeCell ref="A315:F315"/>
  </mergeCells>
  <printOptions/>
  <pageMargins left="0.75" right="0.75" top="0.75" bottom="0.5" header="0.5" footer="0.5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B1">
      <selection activeCell="K10" sqref="K10"/>
    </sheetView>
  </sheetViews>
  <sheetFormatPr defaultColWidth="9.140625" defaultRowHeight="12.75"/>
  <cols>
    <col min="1" max="1" width="6.140625" style="0" customWidth="1"/>
    <col min="2" max="2" width="29.28125" style="0" customWidth="1"/>
    <col min="3" max="3" width="8.28125" style="0" customWidth="1"/>
    <col min="4" max="4" width="9.421875" style="79" customWidth="1"/>
    <col min="5" max="5" width="13.421875" style="0" customWidth="1"/>
    <col min="6" max="6" width="9.421875" style="79" customWidth="1"/>
    <col min="7" max="7" width="8.421875" style="0" customWidth="1"/>
    <col min="8" max="8" width="9.421875" style="86" customWidth="1"/>
    <col min="9" max="9" width="13.421875" style="0" customWidth="1"/>
    <col min="10" max="10" width="10.140625" style="86" bestFit="1" customWidth="1"/>
    <col min="11" max="12" width="9.28125" style="0" customWidth="1"/>
  </cols>
  <sheetData>
    <row r="1" spans="1:12" ht="12.75">
      <c r="A1" s="133" t="s">
        <v>286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>
      <c r="A2" s="87"/>
      <c r="B2" s="88"/>
      <c r="C2" s="134" t="s">
        <v>625</v>
      </c>
      <c r="D2" s="134"/>
      <c r="E2" s="134"/>
      <c r="F2" s="134"/>
      <c r="G2" s="134" t="s">
        <v>788</v>
      </c>
      <c r="H2" s="134"/>
      <c r="I2" s="134"/>
      <c r="J2" s="134"/>
      <c r="K2" s="134" t="s">
        <v>287</v>
      </c>
      <c r="L2" s="134"/>
    </row>
    <row r="3" spans="1:12" ht="12.75">
      <c r="A3" s="132" t="s">
        <v>331</v>
      </c>
      <c r="B3" s="132" t="s">
        <v>288</v>
      </c>
      <c r="C3" s="89" t="s">
        <v>289</v>
      </c>
      <c r="D3" s="90" t="s">
        <v>290</v>
      </c>
      <c r="E3" s="132" t="s">
        <v>291</v>
      </c>
      <c r="F3" s="90" t="s">
        <v>290</v>
      </c>
      <c r="G3" s="89" t="s">
        <v>289</v>
      </c>
      <c r="H3" s="90" t="s">
        <v>290</v>
      </c>
      <c r="I3" s="132" t="s">
        <v>291</v>
      </c>
      <c r="J3" s="90" t="s">
        <v>290</v>
      </c>
      <c r="K3" s="89" t="s">
        <v>289</v>
      </c>
      <c r="L3" s="132" t="s">
        <v>291</v>
      </c>
    </row>
    <row r="4" spans="1:12" ht="24.75" customHeight="1">
      <c r="A4" s="132"/>
      <c r="B4" s="132"/>
      <c r="C4" s="89" t="s">
        <v>292</v>
      </c>
      <c r="D4" s="90" t="s">
        <v>293</v>
      </c>
      <c r="E4" s="132"/>
      <c r="F4" s="90" t="s">
        <v>294</v>
      </c>
      <c r="G4" s="89" t="s">
        <v>292</v>
      </c>
      <c r="H4" s="90" t="s">
        <v>293</v>
      </c>
      <c r="I4" s="132"/>
      <c r="J4" s="90" t="s">
        <v>294</v>
      </c>
      <c r="K4" s="89" t="s">
        <v>292</v>
      </c>
      <c r="L4" s="132"/>
    </row>
    <row r="5" spans="1:12" ht="24.75" customHeight="1">
      <c r="A5" s="88">
        <v>1</v>
      </c>
      <c r="B5" s="88" t="s">
        <v>295</v>
      </c>
      <c r="C5" s="88">
        <v>79</v>
      </c>
      <c r="D5" s="88">
        <v>0.4555</v>
      </c>
      <c r="E5" s="88">
        <v>411507</v>
      </c>
      <c r="F5" s="88">
        <v>0.3192</v>
      </c>
      <c r="G5" s="88">
        <v>105</v>
      </c>
      <c r="H5" s="88">
        <v>0.5818</v>
      </c>
      <c r="I5" s="88">
        <v>454987</v>
      </c>
      <c r="J5" s="88">
        <v>0.3529</v>
      </c>
      <c r="K5" s="88">
        <f aca="true" t="shared" si="0" ref="K5:K15">G5-C5</f>
        <v>26</v>
      </c>
      <c r="L5" s="88">
        <f aca="true" t="shared" si="1" ref="L5:L15">I5-E5</f>
        <v>43480</v>
      </c>
    </row>
    <row r="6" spans="1:12" ht="24.75" customHeight="1">
      <c r="A6" s="88">
        <v>2</v>
      </c>
      <c r="B6" s="88" t="s">
        <v>296</v>
      </c>
      <c r="C6" s="88">
        <v>1</v>
      </c>
      <c r="D6" s="88">
        <v>0.0058</v>
      </c>
      <c r="E6" s="88">
        <v>500</v>
      </c>
      <c r="F6" s="88">
        <v>0.0004</v>
      </c>
      <c r="G6" s="88">
        <v>1</v>
      </c>
      <c r="H6" s="88">
        <v>0.0055</v>
      </c>
      <c r="I6" s="88">
        <v>500</v>
      </c>
      <c r="J6" s="88">
        <v>0.0004</v>
      </c>
      <c r="K6" s="88">
        <f t="shared" si="0"/>
        <v>0</v>
      </c>
      <c r="L6" s="88">
        <f t="shared" si="1"/>
        <v>0</v>
      </c>
    </row>
    <row r="7" spans="1:12" ht="24.75" customHeight="1">
      <c r="A7" s="88">
        <v>3</v>
      </c>
      <c r="B7" s="88" t="s">
        <v>297</v>
      </c>
      <c r="C7" s="88">
        <v>1</v>
      </c>
      <c r="D7" s="88">
        <v>0.0058</v>
      </c>
      <c r="E7" s="88">
        <v>500</v>
      </c>
      <c r="F7" s="88">
        <v>0.0004</v>
      </c>
      <c r="G7" s="88">
        <v>1</v>
      </c>
      <c r="H7" s="88">
        <v>0.0055</v>
      </c>
      <c r="I7" s="88">
        <v>500</v>
      </c>
      <c r="J7" s="88">
        <v>0.0004</v>
      </c>
      <c r="K7" s="88">
        <f t="shared" si="0"/>
        <v>0</v>
      </c>
      <c r="L7" s="88">
        <f t="shared" si="1"/>
        <v>0</v>
      </c>
    </row>
    <row r="8" spans="1:12" ht="24.75" customHeight="1">
      <c r="A8" s="88">
        <v>4</v>
      </c>
      <c r="B8" s="88" t="s">
        <v>298</v>
      </c>
      <c r="C8" s="88">
        <v>13</v>
      </c>
      <c r="D8" s="88">
        <v>0.075</v>
      </c>
      <c r="E8" s="88">
        <v>2620320</v>
      </c>
      <c r="F8" s="88">
        <v>2.0325</v>
      </c>
      <c r="G8" s="88">
        <v>13</v>
      </c>
      <c r="H8" s="88">
        <v>0.0721</v>
      </c>
      <c r="I8" s="88">
        <v>2120320</v>
      </c>
      <c r="J8" s="88">
        <v>1.6447</v>
      </c>
      <c r="K8" s="88">
        <f t="shared" si="0"/>
        <v>0</v>
      </c>
      <c r="L8" s="88">
        <f t="shared" si="1"/>
        <v>-500000</v>
      </c>
    </row>
    <row r="9" spans="1:12" ht="24.75" customHeight="1">
      <c r="A9" s="88">
        <v>5</v>
      </c>
      <c r="B9" s="88" t="s">
        <v>299</v>
      </c>
      <c r="C9" s="88">
        <v>25</v>
      </c>
      <c r="D9" s="88">
        <v>0.1441</v>
      </c>
      <c r="E9" s="88">
        <v>59816415</v>
      </c>
      <c r="F9" s="88">
        <v>46.3977</v>
      </c>
      <c r="G9" s="88">
        <v>25</v>
      </c>
      <c r="H9" s="88">
        <v>0.1385</v>
      </c>
      <c r="I9" s="88">
        <v>59858915</v>
      </c>
      <c r="J9" s="88">
        <v>46.4306</v>
      </c>
      <c r="K9" s="88">
        <f t="shared" si="0"/>
        <v>0</v>
      </c>
      <c r="L9" s="88">
        <f t="shared" si="1"/>
        <v>42500</v>
      </c>
    </row>
    <row r="10" spans="1:12" ht="24.75" customHeight="1">
      <c r="A10" s="88">
        <v>6</v>
      </c>
      <c r="B10" s="88" t="s">
        <v>300</v>
      </c>
      <c r="C10" s="88">
        <v>6</v>
      </c>
      <c r="D10" s="88">
        <v>0.0346</v>
      </c>
      <c r="E10" s="88">
        <v>8225290</v>
      </c>
      <c r="F10" s="88">
        <v>6.3801</v>
      </c>
      <c r="G10" s="88">
        <v>7</v>
      </c>
      <c r="H10" s="88">
        <v>0.0388</v>
      </c>
      <c r="I10" s="88">
        <v>9752673</v>
      </c>
      <c r="J10" s="88">
        <v>7.5648</v>
      </c>
      <c r="K10" s="88">
        <f t="shared" si="0"/>
        <v>1</v>
      </c>
      <c r="L10" s="88">
        <f t="shared" si="1"/>
        <v>1527383</v>
      </c>
    </row>
    <row r="11" spans="1:12" ht="24.75" customHeight="1">
      <c r="A11" s="88">
        <v>7</v>
      </c>
      <c r="B11" s="88" t="s">
        <v>301</v>
      </c>
      <c r="C11" s="88">
        <v>209</v>
      </c>
      <c r="D11" s="88">
        <v>1.2049</v>
      </c>
      <c r="E11" s="88">
        <v>2362970</v>
      </c>
      <c r="F11" s="88">
        <v>1.8329</v>
      </c>
      <c r="G11" s="88">
        <v>209</v>
      </c>
      <c r="H11" s="88">
        <v>1.1582</v>
      </c>
      <c r="I11" s="88">
        <v>2045282</v>
      </c>
      <c r="J11" s="88">
        <v>1.5865</v>
      </c>
      <c r="K11" s="88">
        <f t="shared" si="0"/>
        <v>0</v>
      </c>
      <c r="L11" s="88">
        <f t="shared" si="1"/>
        <v>-317688</v>
      </c>
    </row>
    <row r="12" spans="1:12" ht="24.75" customHeight="1">
      <c r="A12" s="88">
        <v>8</v>
      </c>
      <c r="B12" s="88" t="s">
        <v>302</v>
      </c>
      <c r="C12" s="88">
        <v>333</v>
      </c>
      <c r="D12" s="88">
        <v>1.9199</v>
      </c>
      <c r="E12" s="88">
        <v>3158466</v>
      </c>
      <c r="F12" s="88">
        <v>2.4499</v>
      </c>
      <c r="G12" s="88">
        <v>355</v>
      </c>
      <c r="H12" s="88">
        <v>1.9671</v>
      </c>
      <c r="I12" s="88">
        <v>3430220</v>
      </c>
      <c r="J12" s="88">
        <v>2.6607</v>
      </c>
      <c r="K12" s="88">
        <f t="shared" si="0"/>
        <v>22</v>
      </c>
      <c r="L12" s="88">
        <f t="shared" si="1"/>
        <v>271754</v>
      </c>
    </row>
    <row r="13" spans="1:12" ht="24.75" customHeight="1">
      <c r="A13" s="88">
        <v>9</v>
      </c>
      <c r="B13" s="88" t="s">
        <v>303</v>
      </c>
      <c r="C13" s="88">
        <v>16673</v>
      </c>
      <c r="D13" s="88">
        <v>96.1255</v>
      </c>
      <c r="E13" s="88">
        <v>52263302</v>
      </c>
      <c r="F13" s="88">
        <v>40.539</v>
      </c>
      <c r="G13" s="88">
        <v>17326</v>
      </c>
      <c r="H13" s="88">
        <v>96.0104</v>
      </c>
      <c r="I13" s="88">
        <v>51195953</v>
      </c>
      <c r="J13" s="88">
        <v>39.7111</v>
      </c>
      <c r="K13" s="88">
        <f t="shared" si="0"/>
        <v>653</v>
      </c>
      <c r="L13" s="88">
        <f t="shared" si="1"/>
        <v>-1067349</v>
      </c>
    </row>
    <row r="14" spans="1:12" ht="24.75" customHeight="1">
      <c r="A14" s="88">
        <v>10</v>
      </c>
      <c r="B14" s="88" t="s">
        <v>304</v>
      </c>
      <c r="C14" s="88">
        <v>4</v>
      </c>
      <c r="D14" s="88">
        <v>0.0231</v>
      </c>
      <c r="E14" s="88">
        <v>55390</v>
      </c>
      <c r="F14" s="88">
        <v>0.0429</v>
      </c>
      <c r="G14" s="88">
        <v>3</v>
      </c>
      <c r="H14" s="88">
        <v>0.0166</v>
      </c>
      <c r="I14" s="88">
        <v>55310</v>
      </c>
      <c r="J14" s="88">
        <v>0.0429</v>
      </c>
      <c r="K14" s="88">
        <f t="shared" si="0"/>
        <v>-1</v>
      </c>
      <c r="L14" s="88">
        <f t="shared" si="1"/>
        <v>-80</v>
      </c>
    </row>
    <row r="15" spans="1:12" ht="24.75" customHeight="1">
      <c r="A15" s="88">
        <v>11</v>
      </c>
      <c r="B15" s="88" t="s">
        <v>305</v>
      </c>
      <c r="C15" s="88">
        <v>1</v>
      </c>
      <c r="D15" s="88">
        <v>0.0058</v>
      </c>
      <c r="E15" s="88">
        <v>6500</v>
      </c>
      <c r="F15" s="88">
        <v>0.005</v>
      </c>
      <c r="G15" s="88">
        <v>1</v>
      </c>
      <c r="H15" s="88">
        <v>0.0055</v>
      </c>
      <c r="I15" s="88">
        <v>6500</v>
      </c>
      <c r="J15" s="88">
        <v>0.005</v>
      </c>
      <c r="K15" s="88">
        <f t="shared" si="0"/>
        <v>0</v>
      </c>
      <c r="L15" s="88">
        <f t="shared" si="1"/>
        <v>0</v>
      </c>
    </row>
    <row r="16" spans="1:12" ht="12.75">
      <c r="A16" s="91"/>
      <c r="B16" s="91" t="s">
        <v>306</v>
      </c>
      <c r="C16" s="91">
        <f aca="true" t="shared" si="2" ref="C16:L16">SUM(C5:C15)</f>
        <v>17345</v>
      </c>
      <c r="D16" s="92">
        <f t="shared" si="2"/>
        <v>100</v>
      </c>
      <c r="E16" s="91">
        <f t="shared" si="2"/>
        <v>128921160</v>
      </c>
      <c r="F16" s="92">
        <f t="shared" si="2"/>
        <v>100</v>
      </c>
      <c r="G16" s="91">
        <f t="shared" si="2"/>
        <v>18046</v>
      </c>
      <c r="H16" s="92">
        <f t="shared" si="2"/>
        <v>100</v>
      </c>
      <c r="I16" s="91">
        <f t="shared" si="2"/>
        <v>128921160</v>
      </c>
      <c r="J16" s="92">
        <f t="shared" si="2"/>
        <v>100</v>
      </c>
      <c r="K16" s="91">
        <f t="shared" si="2"/>
        <v>701</v>
      </c>
      <c r="L16" s="91">
        <f t="shared" si="2"/>
        <v>0</v>
      </c>
    </row>
    <row r="17" ht="12.75">
      <c r="L17" s="1"/>
    </row>
  </sheetData>
  <sheetProtection/>
  <mergeCells count="9">
    <mergeCell ref="L3:L4"/>
    <mergeCell ref="A1:L1"/>
    <mergeCell ref="C2:F2"/>
    <mergeCell ref="G2:J2"/>
    <mergeCell ref="K2:L2"/>
    <mergeCell ref="B3:B4"/>
    <mergeCell ref="A3:A4"/>
    <mergeCell ref="E3:E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 V.</dc:creator>
  <cp:keywords/>
  <dc:description/>
  <cp:lastModifiedBy>prabhu</cp:lastModifiedBy>
  <cp:lastPrinted>2012-04-06T07:14:21Z</cp:lastPrinted>
  <dcterms:created xsi:type="dcterms:W3CDTF">2011-01-08T06:54:42Z</dcterms:created>
  <dcterms:modified xsi:type="dcterms:W3CDTF">2012-05-09T08:46:03Z</dcterms:modified>
  <cp:category/>
  <cp:version/>
  <cp:contentType/>
  <cp:contentStatus/>
</cp:coreProperties>
</file>